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amkim\Downloads\새 폴더 (14)\"/>
    </mc:Choice>
  </mc:AlternateContent>
  <xr:revisionPtr revIDLastSave="0" documentId="13_ncr:1_{0879B6BE-C6DE-4B83-A7BB-A086EE3FCB68}" xr6:coauthVersionLast="47" xr6:coauthVersionMax="47" xr10:uidLastSave="{00000000-0000-0000-0000-000000000000}"/>
  <bookViews>
    <workbookView xWindow="28680" yWindow="-120" windowWidth="29040" windowHeight="15720" tabRatio="625" xr2:uid="{16E23DA7-93EF-4172-A3AA-02B25F137A68}"/>
  </bookViews>
  <sheets>
    <sheet name="안전규정" sheetId="22" r:id="rId1"/>
    <sheet name="연결회사" sheetId="15" r:id="rId2"/>
    <sheet name="연결 재무상태표" sheetId="10" r:id="rId3"/>
    <sheet name="연결 손익계산서" sheetId="17" r:id="rId4"/>
    <sheet name="연결 매출 상세" sheetId="5" r:id="rId5"/>
    <sheet name="연결 영업비용" sheetId="21" r:id="rId6"/>
    <sheet name="재무상태표" sheetId="23" r:id="rId7"/>
    <sheet name="손익계산서" sheetId="24" r:id="rId8"/>
  </sheets>
  <definedNames>
    <definedName name="_xlnm.Print_Area" localSheetId="7">#N/A</definedName>
    <definedName name="_xlnm.Print_Area" localSheetId="0">안전규정!$A$1:$J$27</definedName>
    <definedName name="_xlnm.Print_Area" localSheetId="4">#N/A</definedName>
    <definedName name="_xlnm.Print_Area" localSheetId="3">#N/A</definedName>
    <definedName name="_xlnm.Print_Area" localSheetId="5">#N/A</definedName>
    <definedName name="_xlnm.Print_Area" localSheetId="2">#N/A</definedName>
    <definedName name="_xlnm.Print_Area" localSheetId="1">#N/A</definedName>
    <definedName name="_xlnm.Print_Area" localSheetId="6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7" i="24" l="1"/>
  <c r="H38" i="24" s="1"/>
  <c r="H77" i="24" s="1"/>
  <c r="H57" i="24"/>
  <c r="H49" i="24"/>
  <c r="H45" i="24"/>
  <c r="H39" i="24"/>
  <c r="H37" i="24"/>
  <c r="I7" i="17"/>
  <c r="H79" i="24" l="1"/>
  <c r="H70" i="17" l="1"/>
  <c r="H62" i="17"/>
  <c r="I62" i="17" s="1"/>
  <c r="H54" i="17"/>
  <c r="H49" i="17"/>
  <c r="H43" i="17"/>
  <c r="H41" i="17"/>
  <c r="H40" i="17"/>
  <c r="I68" i="17"/>
  <c r="I67" i="17"/>
  <c r="I69" i="17"/>
  <c r="I55" i="24"/>
  <c r="I59" i="24"/>
  <c r="I58" i="24"/>
  <c r="E49" i="24"/>
  <c r="F49" i="24"/>
  <c r="G49" i="24"/>
  <c r="I49" i="24"/>
  <c r="G57" i="24"/>
  <c r="I57" i="24"/>
  <c r="G67" i="24"/>
  <c r="I67" i="24"/>
  <c r="G45" i="24"/>
  <c r="I45" i="24"/>
  <c r="G39" i="24"/>
  <c r="G37" i="24"/>
  <c r="E62" i="17"/>
  <c r="F62" i="17"/>
  <c r="G62" i="17"/>
  <c r="G70" i="17"/>
  <c r="G54" i="17"/>
  <c r="I54" i="17"/>
  <c r="G49" i="17"/>
  <c r="G43" i="17"/>
  <c r="I43" i="17"/>
  <c r="G40" i="17"/>
  <c r="G41" i="17"/>
  <c r="F67" i="24"/>
  <c r="F57" i="24"/>
  <c r="F45" i="24"/>
  <c r="F39" i="24"/>
  <c r="F37" i="24"/>
  <c r="F70" i="17"/>
  <c r="F54" i="17"/>
  <c r="F49" i="17"/>
  <c r="F43" i="17"/>
  <c r="F40" i="17"/>
  <c r="F41" i="17"/>
  <c r="I75" i="24"/>
  <c r="E57" i="24"/>
  <c r="I54" i="24"/>
  <c r="I60" i="17"/>
  <c r="I29" i="17"/>
  <c r="I78" i="17"/>
  <c r="I77" i="17"/>
  <c r="I76" i="17"/>
  <c r="I74" i="17"/>
  <c r="I73" i="17"/>
  <c r="I66" i="17"/>
  <c r="I65" i="17"/>
  <c r="I59" i="17"/>
  <c r="I46" i="17"/>
  <c r="I53" i="17"/>
  <c r="I38" i="17"/>
  <c r="I37" i="17"/>
  <c r="I36" i="17"/>
  <c r="I35" i="17"/>
  <c r="I34" i="17"/>
  <c r="I33" i="17"/>
  <c r="I32" i="17"/>
  <c r="I31" i="17"/>
  <c r="I30" i="17"/>
  <c r="I28" i="17"/>
  <c r="I27" i="17"/>
  <c r="I26" i="17"/>
  <c r="I25" i="17"/>
  <c r="I34" i="24"/>
  <c r="I78" i="24"/>
  <c r="I76" i="24"/>
  <c r="I74" i="24"/>
  <c r="I73" i="24"/>
  <c r="I72" i="24"/>
  <c r="I71" i="24"/>
  <c r="I70" i="24"/>
  <c r="I69" i="24"/>
  <c r="I68" i="24"/>
  <c r="E67" i="24"/>
  <c r="I66" i="24"/>
  <c r="I65" i="24"/>
  <c r="I64" i="24"/>
  <c r="I63" i="24"/>
  <c r="I62" i="24"/>
  <c r="I61" i="24"/>
  <c r="I60" i="24"/>
  <c r="I56" i="24"/>
  <c r="I53" i="24"/>
  <c r="I52" i="24"/>
  <c r="I51" i="24"/>
  <c r="I50" i="24"/>
  <c r="I48" i="24"/>
  <c r="I47" i="24"/>
  <c r="I46" i="24"/>
  <c r="E45" i="24"/>
  <c r="I44" i="24"/>
  <c r="I43" i="24"/>
  <c r="I42" i="24"/>
  <c r="I41" i="24"/>
  <c r="I40" i="24"/>
  <c r="E39" i="24"/>
  <c r="I39" i="24"/>
  <c r="E37" i="24"/>
  <c r="I37" i="24"/>
  <c r="I36" i="24"/>
  <c r="I35" i="24"/>
  <c r="I33" i="24"/>
  <c r="I32" i="24"/>
  <c r="I31" i="24"/>
  <c r="I30" i="24"/>
  <c r="I29" i="24"/>
  <c r="I28" i="24"/>
  <c r="I27" i="24"/>
  <c r="I26" i="24"/>
  <c r="I25" i="24"/>
  <c r="I24" i="24"/>
  <c r="I23" i="24"/>
  <c r="I22" i="24"/>
  <c r="I21" i="24"/>
  <c r="I20" i="24"/>
  <c r="I19" i="24"/>
  <c r="I18" i="24"/>
  <c r="I17" i="24"/>
  <c r="I16" i="24"/>
  <c r="I15" i="24"/>
  <c r="I14" i="24"/>
  <c r="I13" i="24"/>
  <c r="I12" i="24"/>
  <c r="I11" i="24"/>
  <c r="I10" i="24"/>
  <c r="I9" i="24"/>
  <c r="I8" i="24"/>
  <c r="I7" i="24"/>
  <c r="G60" i="23"/>
  <c r="G53" i="23"/>
  <c r="G32" i="23"/>
  <c r="G35" i="10"/>
  <c r="E54" i="17"/>
  <c r="I61" i="17"/>
  <c r="I48" i="17"/>
  <c r="I47" i="17"/>
  <c r="I45" i="17"/>
  <c r="I52" i="17"/>
  <c r="I51" i="17"/>
  <c r="I58" i="17"/>
  <c r="I57" i="17"/>
  <c r="I56" i="17"/>
  <c r="I81" i="17"/>
  <c r="I80" i="17"/>
  <c r="I79" i="17"/>
  <c r="I75" i="17"/>
  <c r="I72" i="17"/>
  <c r="I8" i="17"/>
  <c r="I9" i="17"/>
  <c r="I10" i="17"/>
  <c r="I11" i="17"/>
  <c r="I12" i="17"/>
  <c r="I13" i="17"/>
  <c r="I14" i="17"/>
  <c r="I15" i="17"/>
  <c r="I16" i="17"/>
  <c r="I17" i="17"/>
  <c r="I18" i="17"/>
  <c r="I19" i="17"/>
  <c r="I20" i="17"/>
  <c r="I21" i="17"/>
  <c r="I22" i="17"/>
  <c r="I23" i="17"/>
  <c r="I24" i="17"/>
  <c r="I39" i="17"/>
  <c r="E40" i="17"/>
  <c r="E43" i="17"/>
  <c r="I44" i="17"/>
  <c r="E49" i="17"/>
  <c r="I50" i="17"/>
  <c r="I55" i="17"/>
  <c r="I63" i="17"/>
  <c r="I64" i="17"/>
  <c r="E70" i="17"/>
  <c r="I71" i="17"/>
  <c r="I84" i="17"/>
  <c r="I86" i="17"/>
  <c r="I87" i="17"/>
  <c r="G56" i="10"/>
  <c r="G64" i="10"/>
  <c r="E38" i="24"/>
  <c r="E77" i="24"/>
  <c r="F38" i="24"/>
  <c r="F77" i="24"/>
  <c r="F79" i="24"/>
  <c r="E79" i="24"/>
  <c r="I49" i="17"/>
  <c r="F42" i="17"/>
  <c r="I40" i="17"/>
  <c r="E42" i="17"/>
  <c r="F82" i="17"/>
  <c r="E82" i="17"/>
  <c r="E41" i="17"/>
  <c r="F85" i="17"/>
  <c r="F83" i="17"/>
  <c r="E83" i="17"/>
  <c r="E85" i="17"/>
  <c r="G38" i="24"/>
  <c r="G42" i="17"/>
  <c r="G82" i="17"/>
  <c r="G83" i="17" s="1"/>
  <c r="I38" i="24"/>
  <c r="G77" i="24"/>
  <c r="I77" i="24"/>
  <c r="G79" i="24"/>
  <c r="I79" i="24"/>
  <c r="G61" i="23" l="1"/>
  <c r="G85" i="17"/>
  <c r="I70" i="17"/>
  <c r="H42" i="17"/>
  <c r="I41" i="17"/>
  <c r="G65" i="10"/>
  <c r="I42" i="17" l="1"/>
  <c r="H82" i="17"/>
  <c r="H83" i="17" l="1"/>
  <c r="H85" i="17"/>
  <c r="I85" i="17" s="1"/>
  <c r="I82" i="17"/>
  <c r="I83" i="17" s="1"/>
</calcChain>
</file>

<file path=xl/sharedStrings.xml><?xml version="1.0" encoding="utf-8"?>
<sst xmlns="http://schemas.openxmlformats.org/spreadsheetml/2006/main" count="686" uniqueCount="301">
  <si>
    <t>2.</t>
  </si>
  <si>
    <t>4.</t>
  </si>
  <si>
    <t>5.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</si>
  <si>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</si>
  <si>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</si>
  <si>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</si>
  <si>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</si>
  <si>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</si>
  <si>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</si>
  <si>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</si>
  <si>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</si>
  <si>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</si>
  <si>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</si>
  <si>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19.</t>
  </si>
  <si>
    <t>20.</t>
  </si>
  <si>
    <t>3.</t>
  </si>
  <si>
    <t>1.</t>
    <phoneticPr fontId="3" type="noConversion"/>
  </si>
  <si>
    <t>합계</t>
    <phoneticPr fontId="3" type="noConversion"/>
  </si>
  <si>
    <t>연결 손익계산서</t>
    <phoneticPr fontId="3" type="noConversion"/>
  </si>
  <si>
    <t xml:space="preserve"> </t>
    <phoneticPr fontId="3" type="noConversion"/>
  </si>
  <si>
    <t>영업이익</t>
    <phoneticPr fontId="3" type="noConversion"/>
  </si>
  <si>
    <t>영업이익률(%)</t>
    <phoneticPr fontId="3" type="noConversion"/>
  </si>
  <si>
    <t>법인세비용</t>
    <phoneticPr fontId="3" type="noConversion"/>
  </si>
  <si>
    <t>Total</t>
    <phoneticPr fontId="3" type="noConversion"/>
  </si>
  <si>
    <t>법인세비용 차감전 순이익</t>
    <phoneticPr fontId="3" type="noConversion"/>
  </si>
  <si>
    <t>연결 영업 비용 (매출원가 + 판매관리비) - 개정분류</t>
    <phoneticPr fontId="3" type="noConversion"/>
  </si>
  <si>
    <t>영업비용 소계</t>
    <phoneticPr fontId="3" type="noConversion"/>
  </si>
  <si>
    <t>I.</t>
    <phoneticPr fontId="3" type="noConversion"/>
  </si>
  <si>
    <t>유 동 자 산</t>
    <phoneticPr fontId="3" type="noConversion"/>
  </si>
  <si>
    <t>1.</t>
    <phoneticPr fontId="3" type="noConversion"/>
  </si>
  <si>
    <t>기타수취채권</t>
  </si>
  <si>
    <t>재고자산</t>
  </si>
  <si>
    <t>기타유동자산</t>
  </si>
  <si>
    <t>비 유 동 자 산</t>
    <phoneticPr fontId="4" type="noConversion"/>
  </si>
  <si>
    <t>장기대여금</t>
  </si>
  <si>
    <t>유형자산</t>
  </si>
  <si>
    <t>무형자산</t>
  </si>
  <si>
    <t>유 동 부 채</t>
    <phoneticPr fontId="3" type="noConversion"/>
  </si>
  <si>
    <t>비 유 동 부 채</t>
    <phoneticPr fontId="3" type="noConversion"/>
  </si>
  <si>
    <t>부 채 총 계</t>
    <phoneticPr fontId="3" type="noConversion"/>
  </si>
  <si>
    <t>자 본 금</t>
    <phoneticPr fontId="3" type="noConversion"/>
  </si>
  <si>
    <t>기타불입자본</t>
  </si>
  <si>
    <t>기타자본구성요소</t>
  </si>
  <si>
    <t>이익잉여금</t>
  </si>
  <si>
    <t>자 본 총 계</t>
    <phoneticPr fontId="3" type="noConversion"/>
  </si>
  <si>
    <t>부 채 와 자 본 총 계</t>
    <phoneticPr fontId="3" type="noConversion"/>
  </si>
  <si>
    <t>마케팅비</t>
    <phoneticPr fontId="3" type="noConversion"/>
  </si>
  <si>
    <t>6.</t>
  </si>
  <si>
    <t>7.</t>
  </si>
  <si>
    <t>1.</t>
    <phoneticPr fontId="3" type="noConversion"/>
  </si>
  <si>
    <t>18.</t>
  </si>
  <si>
    <t>Ⅰ.</t>
  </si>
  <si>
    <t>Ⅳ.</t>
  </si>
  <si>
    <t>(단위 : 원)</t>
    <phoneticPr fontId="3" type="noConversion"/>
  </si>
  <si>
    <t>계 정 과 목</t>
    <phoneticPr fontId="4" type="noConversion"/>
  </si>
  <si>
    <t>금  액</t>
    <phoneticPr fontId="3" type="noConversion"/>
  </si>
  <si>
    <t>Ⅱ.</t>
    <phoneticPr fontId="3" type="noConversion"/>
  </si>
  <si>
    <t>자 산 총 계</t>
    <phoneticPr fontId="4" type="noConversion"/>
  </si>
  <si>
    <t>Ⅰ.</t>
    <phoneticPr fontId="3" type="noConversion"/>
  </si>
  <si>
    <t xml:space="preserve"> Ⅱ.</t>
    <phoneticPr fontId="3" type="noConversion"/>
  </si>
  <si>
    <t xml:space="preserve"> Ⅲ.</t>
    <phoneticPr fontId="3" type="noConversion"/>
  </si>
  <si>
    <t>Ⅴ.</t>
    <phoneticPr fontId="3" type="noConversion"/>
  </si>
  <si>
    <t>Ⅱ.</t>
    <phoneticPr fontId="4" type="noConversion"/>
  </si>
  <si>
    <t>(단위 : 백만원)</t>
    <phoneticPr fontId="3" type="noConversion"/>
  </si>
  <si>
    <t>(단위 : 백만원)</t>
    <phoneticPr fontId="3" type="noConversion"/>
  </si>
  <si>
    <t>감가상각 &amp; 무형자산상각비</t>
    <phoneticPr fontId="3" type="noConversion"/>
  </si>
  <si>
    <t>비지배주주지분</t>
    <phoneticPr fontId="3" type="noConversion"/>
  </si>
  <si>
    <t>지배기업소유주지분</t>
    <phoneticPr fontId="3" type="noConversion"/>
  </si>
  <si>
    <t>비지배지분</t>
    <phoneticPr fontId="3" type="noConversion"/>
  </si>
  <si>
    <t xml:space="preserve"> NCSOFT Corp. &amp; Subsidiaries</t>
    <phoneticPr fontId="3" type="noConversion"/>
  </si>
  <si>
    <t>NCSOFT Corp. &amp; Subsidiaries</t>
    <phoneticPr fontId="3" type="noConversion"/>
  </si>
  <si>
    <t>연결 당기순이익</t>
    <phoneticPr fontId="3" type="noConversion"/>
  </si>
  <si>
    <t>법인세비용차감전이익률(%)</t>
    <phoneticPr fontId="3" type="noConversion"/>
  </si>
  <si>
    <t>금융비용</t>
    <phoneticPr fontId="3" type="noConversion"/>
  </si>
  <si>
    <t>기타영업외비용</t>
    <phoneticPr fontId="3" type="noConversion"/>
  </si>
  <si>
    <t>연결 재무상태표</t>
    <phoneticPr fontId="3" type="noConversion"/>
  </si>
  <si>
    <t>기타영업외수익</t>
    <phoneticPr fontId="3" type="noConversion"/>
  </si>
  <si>
    <t>현금및현금성자산</t>
  </si>
  <si>
    <t>단기금융상품</t>
  </si>
  <si>
    <t>매출채권</t>
  </si>
  <si>
    <t>당기법인세자산</t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</si>
  <si>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</si>
  <si>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</si>
  <si>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</si>
  <si>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</si>
  <si>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</si>
  <si>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</si>
  <si>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</si>
  <si>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</si>
  <si>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t>인건비</t>
    <phoneticPr fontId="3" type="noConversion"/>
  </si>
  <si>
    <t>영업외손익</t>
    <phoneticPr fontId="3" type="noConversion"/>
  </si>
  <si>
    <t>금융수익</t>
    <phoneticPr fontId="3" type="noConversion"/>
  </si>
  <si>
    <t>이자수익</t>
  </si>
  <si>
    <t>배당금수익</t>
  </si>
  <si>
    <t>이자비용</t>
  </si>
  <si>
    <t>유형자산처분이익</t>
  </si>
  <si>
    <t>잡이익</t>
  </si>
  <si>
    <t>기부금</t>
  </si>
  <si>
    <t>유형자산처분손실</t>
  </si>
  <si>
    <t>잡손실</t>
  </si>
  <si>
    <t>영업수익</t>
    <phoneticPr fontId="3" type="noConversion"/>
  </si>
  <si>
    <t>Ⅲ.</t>
  </si>
  <si>
    <t>IV.</t>
  </si>
  <si>
    <t>V.</t>
  </si>
  <si>
    <t>VI.</t>
  </si>
  <si>
    <t>VII.</t>
  </si>
  <si>
    <t>영업비용</t>
    <phoneticPr fontId="3" type="noConversion"/>
  </si>
  <si>
    <t>관계회사투자손익</t>
    <phoneticPr fontId="3" type="noConversion"/>
  </si>
  <si>
    <t>퇴직급여</t>
  </si>
  <si>
    <t>복리후생비</t>
  </si>
  <si>
    <t>대손상각비</t>
  </si>
  <si>
    <t>여비교통비</t>
  </si>
  <si>
    <t>접대비</t>
  </si>
  <si>
    <t>통신비</t>
  </si>
  <si>
    <t>수도광열비</t>
  </si>
  <si>
    <t>세금과공과금</t>
  </si>
  <si>
    <t>지급임차료</t>
  </si>
  <si>
    <t>수선비</t>
  </si>
  <si>
    <t>보험료</t>
  </si>
  <si>
    <t>차량유지비</t>
  </si>
  <si>
    <t>경상개발비</t>
  </si>
  <si>
    <t>운반비</t>
  </si>
  <si>
    <t>교육훈련비</t>
  </si>
  <si>
    <t>도서인쇄비</t>
  </si>
  <si>
    <t>소모품비</t>
  </si>
  <si>
    <t>지급수수료</t>
  </si>
  <si>
    <t>로열티비용</t>
  </si>
  <si>
    <t>상품매출원가</t>
  </si>
  <si>
    <t>기타매출원가</t>
  </si>
  <si>
    <t>판매촉진비</t>
  </si>
  <si>
    <t>광고선전비</t>
  </si>
  <si>
    <t>관계회사투자주식평가이익</t>
  </si>
  <si>
    <t>관계회사투자주식평가손실</t>
  </si>
  <si>
    <t>기타비용</t>
  </si>
  <si>
    <t>투자부동산</t>
  </si>
  <si>
    <t>기타비유동자산</t>
  </si>
  <si>
    <t>확정급여자산</t>
  </si>
  <si>
    <t>이연법인세자산</t>
  </si>
  <si>
    <t>확정급여부채</t>
  </si>
  <si>
    <t>장기종업원급여채무</t>
  </si>
  <si>
    <t>기타지급채무</t>
  </si>
  <si>
    <t>기타비유동부채</t>
  </si>
  <si>
    <t>기타충당부채</t>
  </si>
  <si>
    <t>이연법인세부채</t>
  </si>
  <si>
    <t>1.</t>
    <phoneticPr fontId="3" type="noConversion"/>
  </si>
  <si>
    <t>당기법인세부채</t>
  </si>
  <si>
    <t>기타유동부채</t>
  </si>
  <si>
    <t>관계기업투자주식</t>
  </si>
  <si>
    <t>외환차이</t>
    <phoneticPr fontId="3" type="noConversion"/>
  </si>
  <si>
    <t>급여 및 상여</t>
    <phoneticPr fontId="3" type="noConversion"/>
  </si>
  <si>
    <t>무형자산처분손실</t>
  </si>
  <si>
    <t>단기차입금</t>
    <phoneticPr fontId="3" type="noConversion"/>
  </si>
  <si>
    <t>유형자산폐기손실</t>
    <phoneticPr fontId="3" type="noConversion"/>
  </si>
  <si>
    <t>리스부채</t>
    <phoneticPr fontId="3" type="noConversion"/>
  </si>
  <si>
    <r>
      <rPr>
        <b/>
        <sz val="10"/>
        <color indexed="9"/>
        <rFont val="맑은 고딕"/>
        <family val="3"/>
        <charset val="129"/>
      </rPr>
      <t>합계</t>
    </r>
    <phoneticPr fontId="3" type="noConversion"/>
  </si>
  <si>
    <r>
      <rPr>
        <b/>
        <sz val="10"/>
        <color indexed="9"/>
        <rFont val="맑은 고딕"/>
        <family val="3"/>
        <charset val="129"/>
      </rPr>
      <t>합계</t>
    </r>
  </si>
  <si>
    <t>재고자산폐기손실</t>
    <phoneticPr fontId="3" type="noConversion"/>
  </si>
  <si>
    <t>행사비</t>
    <phoneticPr fontId="3" type="noConversion"/>
  </si>
  <si>
    <t>홍보판촉비</t>
    <phoneticPr fontId="3" type="noConversion"/>
  </si>
  <si>
    <t>판매수수료</t>
    <phoneticPr fontId="3" type="noConversion"/>
  </si>
  <si>
    <t>무형자산처분이익</t>
    <phoneticPr fontId="3" type="noConversion"/>
  </si>
  <si>
    <t>대손충당금환입</t>
    <phoneticPr fontId="3" type="noConversion"/>
  </si>
  <si>
    <t>기타의대손상각비</t>
    <phoneticPr fontId="3" type="noConversion"/>
  </si>
  <si>
    <t>매출변동비 및 기타</t>
    <phoneticPr fontId="3" type="noConversion"/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</si>
  <si>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</si>
  <si>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</si>
  <si>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</si>
  <si>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</si>
  <si>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</si>
  <si>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</si>
  <si>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</si>
  <si>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</si>
  <si>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</si>
  <si>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기타수취채권</t>
    <phoneticPr fontId="3" type="noConversion"/>
  </si>
  <si>
    <t>유형자산감가상각비</t>
    <phoneticPr fontId="3" type="noConversion"/>
  </si>
  <si>
    <t>무형자산감가상각비</t>
    <phoneticPr fontId="3" type="noConversion"/>
  </si>
  <si>
    <t>단기대여금</t>
  </si>
  <si>
    <t>단기투자자산</t>
  </si>
  <si>
    <t>장기투자자산</t>
  </si>
  <si>
    <t>비유동리스부채</t>
  </si>
  <si>
    <t>회의비</t>
    <phoneticPr fontId="3" type="noConversion"/>
  </si>
  <si>
    <t>잡비</t>
    <phoneticPr fontId="3" type="noConversion"/>
  </si>
  <si>
    <t>4.</t>
    <phoneticPr fontId="3" type="noConversion"/>
  </si>
  <si>
    <t>금융자산손상차손</t>
    <phoneticPr fontId="3" type="noConversion"/>
  </si>
  <si>
    <t>관계기업투자주식손상차손</t>
  </si>
  <si>
    <t>파생상품부채</t>
    <phoneticPr fontId="3" type="noConversion"/>
  </si>
  <si>
    <t>-</t>
    <phoneticPr fontId="3" type="noConversion"/>
  </si>
  <si>
    <t>30.</t>
  </si>
  <si>
    <t>31.</t>
  </si>
  <si>
    <t>관계기업투자주식처분이익</t>
    <phoneticPr fontId="3" type="noConversion"/>
  </si>
  <si>
    <t>관계기업투자주식처분손실</t>
    <phoneticPr fontId="3" type="noConversion"/>
  </si>
  <si>
    <t>유형자산손상차손</t>
    <phoneticPr fontId="3" type="noConversion"/>
  </si>
  <si>
    <t>단기금융리스채권</t>
    <phoneticPr fontId="3" type="noConversion"/>
  </si>
  <si>
    <t>장기금융리스채권</t>
    <phoneticPr fontId="3" type="noConversion"/>
  </si>
  <si>
    <t>사채 및 장기차입금</t>
    <phoneticPr fontId="3" type="noConversion"/>
  </si>
  <si>
    <t>금융자산처분이익</t>
    <phoneticPr fontId="3" type="noConversion"/>
  </si>
  <si>
    <t>금융자산평가이익</t>
    <phoneticPr fontId="3" type="noConversion"/>
  </si>
  <si>
    <t>금융자산처분손실</t>
    <phoneticPr fontId="3" type="noConversion"/>
  </si>
  <si>
    <t>금융자산평가손실</t>
    <phoneticPr fontId="3" type="noConversion"/>
  </si>
  <si>
    <t>무형자산손상차손</t>
    <phoneticPr fontId="3" type="noConversion"/>
  </si>
  <si>
    <t>로열티</t>
    <phoneticPr fontId="3" type="noConversion"/>
  </si>
  <si>
    <t>기타</t>
    <phoneticPr fontId="3" type="noConversion"/>
  </si>
  <si>
    <t>매출 상세</t>
    <phoneticPr fontId="3" type="noConversion"/>
  </si>
  <si>
    <t>파생상품처분이익</t>
    <phoneticPr fontId="3" type="noConversion"/>
  </si>
  <si>
    <t>종속기업투자주식처분손실</t>
    <phoneticPr fontId="3" type="noConversion"/>
  </si>
  <si>
    <t>재무상태표</t>
    <phoneticPr fontId="3" type="noConversion"/>
  </si>
  <si>
    <t>㈜엔씨소프트</t>
    <phoneticPr fontId="3" type="noConversion"/>
  </si>
  <si>
    <t>현금및현금성자산</t>
    <phoneticPr fontId="4" type="noConversion"/>
  </si>
  <si>
    <t>단기금융상품</t>
    <phoneticPr fontId="3" type="noConversion"/>
  </si>
  <si>
    <t>매출채권</t>
    <phoneticPr fontId="3" type="noConversion"/>
  </si>
  <si>
    <t>단기대여금</t>
    <phoneticPr fontId="3" type="noConversion"/>
  </si>
  <si>
    <t>-</t>
    <phoneticPr fontId="3" type="noConversion"/>
  </si>
  <si>
    <t>단기투자자산</t>
    <phoneticPr fontId="3" type="noConversion"/>
  </si>
  <si>
    <t>기타수취채권</t>
    <phoneticPr fontId="3" type="noConversion"/>
  </si>
  <si>
    <t>장기투자자산</t>
    <phoneticPr fontId="3" type="noConversion"/>
  </si>
  <si>
    <t>종속기업투자주식</t>
  </si>
  <si>
    <t>기타비유동자산</t>
    <phoneticPr fontId="3" type="noConversion"/>
  </si>
  <si>
    <t>단기차입금</t>
    <phoneticPr fontId="3" type="noConversion"/>
  </si>
  <si>
    <t>리스부채</t>
    <phoneticPr fontId="3" type="noConversion"/>
  </si>
  <si>
    <t>파생상품부채</t>
    <phoneticPr fontId="3" type="noConversion"/>
  </si>
  <si>
    <t>사채 및 장기차입금</t>
    <phoneticPr fontId="3" type="noConversion"/>
  </si>
  <si>
    <t>비유동리스부채</t>
    <phoneticPr fontId="3" type="noConversion"/>
  </si>
  <si>
    <t>기타비유동부채</t>
    <phoneticPr fontId="3" type="noConversion"/>
  </si>
  <si>
    <t xml:space="preserve">                                                                                                                            </t>
    <phoneticPr fontId="3" type="noConversion"/>
  </si>
  <si>
    <t>손익 계산서</t>
    <phoneticPr fontId="3" type="noConversion"/>
  </si>
  <si>
    <t>영 업 수 익</t>
    <phoneticPr fontId="3" type="noConversion"/>
  </si>
  <si>
    <t>Ⅱ.</t>
  </si>
  <si>
    <t>영 업 비 용</t>
    <phoneticPr fontId="3" type="noConversion"/>
  </si>
  <si>
    <t>급여 및 상여</t>
    <phoneticPr fontId="3" type="noConversion"/>
  </si>
  <si>
    <t>유형자산감가상각비</t>
  </si>
  <si>
    <t>무형자산감가상각비</t>
  </si>
  <si>
    <t>행사비</t>
    <phoneticPr fontId="3" type="noConversion"/>
  </si>
  <si>
    <t>상품매출원가</t>
    <phoneticPr fontId="3" type="noConversion"/>
  </si>
  <si>
    <t>광고선전비</t>
    <phoneticPr fontId="3" type="noConversion"/>
  </si>
  <si>
    <t>잡비</t>
    <phoneticPr fontId="3" type="noConversion"/>
  </si>
  <si>
    <t>영 업 이 익</t>
    <phoneticPr fontId="3" type="noConversion"/>
  </si>
  <si>
    <t>영 업 외 손 익</t>
    <phoneticPr fontId="3" type="noConversion"/>
  </si>
  <si>
    <t>금  융  수  익</t>
    <phoneticPr fontId="3" type="noConversion"/>
  </si>
  <si>
    <t>1.</t>
  </si>
  <si>
    <t>금융자산처분이익</t>
    <phoneticPr fontId="3" type="noConversion"/>
  </si>
  <si>
    <t>파생상품처분이익</t>
    <phoneticPr fontId="3" type="noConversion"/>
  </si>
  <si>
    <t>금융자산평가이익</t>
    <phoneticPr fontId="3" type="noConversion"/>
  </si>
  <si>
    <t>금  융  비  용</t>
    <phoneticPr fontId="3" type="noConversion"/>
  </si>
  <si>
    <t>금융자산처분손실</t>
    <phoneticPr fontId="3" type="noConversion"/>
  </si>
  <si>
    <t>금융자산평가손실</t>
    <phoneticPr fontId="3" type="noConversion"/>
  </si>
  <si>
    <t>기   타   영   업   외   수   익</t>
    <phoneticPr fontId="3" type="noConversion"/>
  </si>
  <si>
    <t>외환차이</t>
    <phoneticPr fontId="3" type="noConversion"/>
  </si>
  <si>
    <t>무형자산처분이익</t>
    <phoneticPr fontId="3" type="noConversion"/>
  </si>
  <si>
    <t>대손충당금환입</t>
    <phoneticPr fontId="3" type="noConversion"/>
  </si>
  <si>
    <t>기   타   영   업   외   비   용</t>
    <phoneticPr fontId="3" type="noConversion"/>
  </si>
  <si>
    <t>기타의대손상각비</t>
    <phoneticPr fontId="3" type="noConversion"/>
  </si>
  <si>
    <t>기부금</t>
    <phoneticPr fontId="3" type="noConversion"/>
  </si>
  <si>
    <t>유형자산처분손실</t>
    <phoneticPr fontId="3" type="noConversion"/>
  </si>
  <si>
    <t>무형자산처분손실</t>
    <phoneticPr fontId="3" type="noConversion"/>
  </si>
  <si>
    <t>유형자산손상차손</t>
    <phoneticPr fontId="3" type="noConversion"/>
  </si>
  <si>
    <t>재고자산폐기손실</t>
    <phoneticPr fontId="3" type="noConversion"/>
  </si>
  <si>
    <t>잡손실</t>
    <phoneticPr fontId="3" type="noConversion"/>
  </si>
  <si>
    <t>기타비용</t>
    <phoneticPr fontId="3" type="noConversion"/>
  </si>
  <si>
    <t>지분법적용투자주식관련손익</t>
  </si>
  <si>
    <t>지분법이익</t>
  </si>
  <si>
    <t>지분법손실</t>
  </si>
  <si>
    <t>관계기업투자주식처분이익</t>
    <phoneticPr fontId="3" type="noConversion"/>
  </si>
  <si>
    <t>관계기업투자주식처분손실</t>
    <phoneticPr fontId="3" type="noConversion"/>
  </si>
  <si>
    <t>관계기업투자주식손상차손</t>
    <phoneticPr fontId="16" type="noConversion"/>
  </si>
  <si>
    <t>종속기업투자주식손상차손</t>
    <phoneticPr fontId="3" type="noConversion"/>
  </si>
  <si>
    <t>종속기업투자주식손상차손환입</t>
  </si>
  <si>
    <t>종속기업투자주식처분손실</t>
    <phoneticPr fontId="3" type="noConversion"/>
  </si>
  <si>
    <t>법인세비용차감전순이익</t>
    <phoneticPr fontId="3" type="noConversion"/>
  </si>
  <si>
    <t>Ⅵ.</t>
  </si>
  <si>
    <t>법   인   세  비  용</t>
    <phoneticPr fontId="3" type="noConversion"/>
  </si>
  <si>
    <t>당 기  순 이 익</t>
    <phoneticPr fontId="3" type="noConversion"/>
  </si>
  <si>
    <t>판매촉진비</t>
    <phoneticPr fontId="3" type="noConversion"/>
  </si>
  <si>
    <t>모바일 *</t>
    <phoneticPr fontId="3" type="noConversion"/>
  </si>
  <si>
    <t>리니지M</t>
    <phoneticPr fontId="3" type="noConversion"/>
  </si>
  <si>
    <t>리니지2M</t>
    <phoneticPr fontId="3" type="noConversion"/>
  </si>
  <si>
    <t>리니지W</t>
    <phoneticPr fontId="3" type="noConversion"/>
  </si>
  <si>
    <t>리니지</t>
    <phoneticPr fontId="3" type="noConversion"/>
  </si>
  <si>
    <t>리니지2</t>
    <phoneticPr fontId="3" type="noConversion"/>
  </si>
  <si>
    <t>아이온</t>
    <phoneticPr fontId="3" type="noConversion"/>
  </si>
  <si>
    <t>블레이드앤소울</t>
    <phoneticPr fontId="3" type="noConversion"/>
  </si>
  <si>
    <t>길드워2</t>
    <phoneticPr fontId="3" type="noConversion"/>
  </si>
  <si>
    <t>PC 온라인 **</t>
    <phoneticPr fontId="3" type="noConversion"/>
  </si>
  <si>
    <t>종속기업투자주식처분이익</t>
    <phoneticPr fontId="3" type="noConversion"/>
  </si>
  <si>
    <t>매각예정비유동자산</t>
    <phoneticPr fontId="3" type="noConversion"/>
  </si>
  <si>
    <t>복구충당부채환입</t>
    <phoneticPr fontId="3" type="noConversion"/>
  </si>
  <si>
    <t>매각예정비유동자산</t>
    <phoneticPr fontId="3" type="noConversion"/>
  </si>
  <si>
    <t>재고자산</t>
    <phoneticPr fontId="3" type="noConversion"/>
  </si>
  <si>
    <t>기타유동자산</t>
    <phoneticPr fontId="3" type="noConversion"/>
  </si>
  <si>
    <t>복구충당부채환입</t>
    <phoneticPr fontId="3" type="noConversion"/>
  </si>
  <si>
    <t>잡이익</t>
    <phoneticPr fontId="3" type="noConversion"/>
  </si>
  <si>
    <t>종속기업투자주식처분이익</t>
    <phoneticPr fontId="3" type="noConversion"/>
  </si>
  <si>
    <t>연결회사 ('25)</t>
    <phoneticPr fontId="3" type="noConversion"/>
  </si>
  <si>
    <t>투자부동산처분이익</t>
    <phoneticPr fontId="3" type="noConversion"/>
  </si>
  <si>
    <t>기타충당부채</t>
    <phoneticPr fontId="3" type="noConversion"/>
  </si>
  <si>
    <t>투자부동산처분이익</t>
    <phoneticPr fontId="3" type="noConversion"/>
  </si>
  <si>
    <t>-</t>
  </si>
  <si>
    <t>아이온2</t>
    <phoneticPr fontId="3" type="noConversion"/>
  </si>
  <si>
    <t>* 리니지M, 리니지2M, 리니지W</t>
    <phoneticPr fontId="3" type="noConversion"/>
  </si>
  <si>
    <t>** 리니지, 리니지2, 아이온, 블레이드앤소울, 길드워2, 아이온2</t>
    <phoneticPr fontId="3" type="noConversion"/>
  </si>
  <si>
    <t>(2025년 1월 1일 ~ 2025년 12월 31일)</t>
    <phoneticPr fontId="3" type="noConversion"/>
  </si>
  <si>
    <t>장기금융상품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</si>
</sst>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#,##0,"/>
    <numFmt numFmtId="177" formatCode="#,##0_);[Red]\(#,##0\)"/>
    <numFmt numFmtId="178" formatCode="#,##0_ "/>
    <numFmt numFmtId="179" formatCode="#,##0,,;[Red]\(#,##0,,\)"/>
    <numFmt numFmtId="180" formatCode="0_);[Red]\(0\)"/>
    <numFmt numFmtId="181" formatCode="yyyy&quot;년&quot;\ m&quot;월&quot;\ d&quot;일&quot;;@"/>
    <numFmt numFmtId="182" formatCode="#,##0.000000_ "/>
  </numFmts>
  <fonts count="6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u/>
      <sz val="11"/>
      <color indexed="12"/>
      <name val="돋움"/>
      <family val="3"/>
      <charset val="129"/>
    </font>
    <font>
      <sz val="10"/>
      <name val="Calibri"/>
      <family val="2"/>
    </font>
    <font>
      <b/>
      <sz val="10"/>
      <color indexed="9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돋움"/>
      <family val="3"/>
      <charset val="129"/>
    </font>
    <font>
      <sz val="10"/>
      <name val="Arial"/>
      <family val="2"/>
    </font>
    <font>
      <b/>
      <sz val="10"/>
      <name val="Arial"/>
      <family val="2"/>
    </font>
    <font>
      <b/>
      <sz val="10"/>
      <name val="돋움"/>
      <family val="3"/>
      <charset val="129"/>
    </font>
    <font>
      <sz val="9"/>
      <name val="맑은 고딕"/>
      <family val="3"/>
      <charset val="129"/>
    </font>
    <font>
      <b/>
      <sz val="10"/>
      <name val="Calibri"/>
      <family val="2"/>
    </font>
    <font>
      <u/>
      <sz val="10"/>
      <name val="Calibri"/>
      <family val="2"/>
    </font>
    <font>
      <sz val="8"/>
      <name val="맑은 고딕"/>
      <family val="3"/>
      <charset val="129"/>
    </font>
    <font>
      <sz val="10"/>
      <name val="ＭＳ Ｐゴシック"/>
      <family val="2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2" tint="-0.89999084444715716"/>
      <name val="돋움"/>
      <family val="3"/>
      <charset val="129"/>
    </font>
    <font>
      <sz val="11"/>
      <color theme="2" tint="-0.89999084444715716"/>
      <name val="Calibri"/>
      <family val="2"/>
    </font>
    <font>
      <b/>
      <sz val="10"/>
      <color theme="0"/>
      <name val="Arial"/>
      <family val="2"/>
    </font>
    <font>
      <b/>
      <sz val="10"/>
      <color theme="0"/>
      <name val="맑은 고딕"/>
      <family val="3"/>
      <charset val="129"/>
      <scheme val="minor"/>
    </font>
    <font>
      <b/>
      <sz val="10"/>
      <color theme="0"/>
      <name val="Calibri"/>
      <family val="2"/>
    </font>
    <font>
      <b/>
      <i/>
      <sz val="10"/>
      <color theme="0"/>
      <name val="Calibri"/>
      <family val="2"/>
    </font>
    <font>
      <sz val="10"/>
      <color theme="0"/>
      <name val="맑은 고딕"/>
      <family val="3"/>
      <charset val="129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Calibri"/>
      <family val="2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b/>
      <i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0"/>
      <color theme="1"/>
      <name val="Arial"/>
      <family val="2"/>
    </font>
    <font>
      <b/>
      <i/>
      <sz val="10"/>
      <color theme="1"/>
      <name val="Calibri"/>
      <family val="2"/>
    </font>
    <font>
      <b/>
      <i/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2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u/>
      <sz val="10"/>
      <color theme="1"/>
      <name val="Calibri"/>
      <family val="2"/>
    </font>
    <font>
      <sz val="10"/>
      <color theme="0"/>
      <name val="Arial"/>
      <family val="2"/>
    </font>
    <font>
      <sz val="11"/>
      <color theme="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theme="0"/>
      <name val="Calibri"/>
      <family val="2"/>
    </font>
    <font>
      <b/>
      <sz val="11"/>
      <color theme="0"/>
      <name val="Calibri"/>
      <family val="2"/>
    </font>
    <font>
      <sz val="8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u/>
      <sz val="10"/>
      <color theme="1"/>
      <name val="Arial"/>
      <family val="2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C97"/>
        <bgColor indexed="64"/>
      </patternFill>
    </fill>
    <fill>
      <patternFill patternType="solid">
        <fgColor rgb="FF64BCEA"/>
        <bgColor indexed="64"/>
      </patternFill>
    </fill>
    <fill>
      <patternFill patternType="solid">
        <fgColor rgb="FF96D2F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8" fontId="6" fillId="0" borderId="0">
      <alignment horizontal="right"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6" fillId="0" borderId="0">
      <alignment horizontal="right" vertical="center"/>
    </xf>
    <xf numFmtId="41" fontId="6" fillId="0" borderId="0">
      <alignment horizontal="right"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/>
  </cellStyleXfs>
  <cellXfs count="256">
    <xf numFmtId="0" fontId="0" fillId="0" borderId="0" xfId="0"/>
    <xf numFmtId="0" fontId="20" fillId="0" borderId="0" xfId="0" applyFont="1"/>
    <xf numFmtId="0" fontId="20" fillId="2" borderId="0" xfId="0" applyFont="1" applyFill="1"/>
    <xf numFmtId="0" fontId="21" fillId="2" borderId="0" xfId="0" applyFont="1" applyFill="1"/>
    <xf numFmtId="0" fontId="21" fillId="0" borderId="0" xfId="0" applyFont="1"/>
    <xf numFmtId="0" fontId="21" fillId="2" borderId="0" xfId="1" applyFont="1" applyFill="1" applyAlignment="1">
      <alignment horizontal="center"/>
    </xf>
    <xf numFmtId="0" fontId="21" fillId="0" borderId="0" xfId="1" applyFont="1"/>
    <xf numFmtId="41" fontId="22" fillId="3" borderId="0" xfId="6" applyFont="1" applyFill="1" applyBorder="1" applyAlignment="1">
      <alignment horizontal="center" vertical="center"/>
    </xf>
    <xf numFmtId="179" fontId="23" fillId="3" borderId="0" xfId="6" applyNumberFormat="1" applyFont="1" applyFill="1" applyBorder="1" applyAlignment="1">
      <alignment horizontal="center" vertical="center"/>
    </xf>
    <xf numFmtId="41" fontId="23" fillId="3" borderId="0" xfId="6" applyFont="1" applyFill="1" applyBorder="1" applyAlignment="1">
      <alignment horizontal="center" vertical="center"/>
    </xf>
    <xf numFmtId="41" fontId="24" fillId="3" borderId="0" xfId="6" applyFont="1" applyFill="1" applyBorder="1" applyAlignment="1">
      <alignment horizontal="right" vertical="center"/>
    </xf>
    <xf numFmtId="178" fontId="23" fillId="3" borderId="0" xfId="1" applyNumberFormat="1" applyFont="1" applyFill="1" applyBorder="1" applyAlignment="1">
      <alignment horizontal="center"/>
    </xf>
    <xf numFmtId="177" fontId="24" fillId="3" borderId="0" xfId="1" applyNumberFormat="1" applyFont="1" applyFill="1" applyBorder="1" applyAlignment="1">
      <alignment horizontal="center" vertical="center"/>
    </xf>
    <xf numFmtId="177" fontId="23" fillId="3" borderId="0" xfId="16" applyNumberFormat="1" applyFont="1" applyFill="1" applyAlignment="1">
      <alignment horizontal="center" vertical="center"/>
    </xf>
    <xf numFmtId="177" fontId="22" fillId="3" borderId="0" xfId="16" applyNumberFormat="1" applyFont="1" applyFill="1" applyAlignment="1">
      <alignment horizontal="center" vertical="center"/>
    </xf>
    <xf numFmtId="41" fontId="25" fillId="3" borderId="0" xfId="6" applyFont="1" applyFill="1" applyBorder="1" applyAlignment="1">
      <alignment horizontal="right" vertical="center"/>
    </xf>
    <xf numFmtId="0" fontId="26" fillId="3" borderId="0" xfId="1" applyFont="1" applyFill="1" applyBorder="1" applyAlignment="1">
      <alignment horizontal="right"/>
    </xf>
    <xf numFmtId="49" fontId="26" fillId="3" borderId="0" xfId="1" applyNumberFormat="1" applyFont="1" applyFill="1" applyBorder="1" applyAlignment="1">
      <alignment horizontal="right"/>
    </xf>
    <xf numFmtId="0" fontId="27" fillId="0" borderId="0" xfId="1" applyFont="1"/>
    <xf numFmtId="178" fontId="27" fillId="0" borderId="0" xfId="1" applyNumberFormat="1" applyFont="1"/>
    <xf numFmtId="179" fontId="27" fillId="0" borderId="0" xfId="1" applyNumberFormat="1" applyFont="1"/>
    <xf numFmtId="0" fontId="27" fillId="0" borderId="0" xfId="1" applyFont="1" applyBorder="1"/>
    <xf numFmtId="0" fontId="28" fillId="0" borderId="0" xfId="1" applyFont="1"/>
    <xf numFmtId="178" fontId="29" fillId="0" borderId="0" xfId="1" applyNumberFormat="1" applyFont="1"/>
    <xf numFmtId="179" fontId="29" fillId="0" borderId="0" xfId="1" applyNumberFormat="1" applyFont="1"/>
    <xf numFmtId="179" fontId="29" fillId="0" borderId="0" xfId="1" applyNumberFormat="1" applyFont="1" applyBorder="1"/>
    <xf numFmtId="178" fontId="19" fillId="0" borderId="0" xfId="1" applyNumberFormat="1" applyFont="1" applyAlignment="1">
      <alignment horizontal="left"/>
    </xf>
    <xf numFmtId="179" fontId="29" fillId="0" borderId="0" xfId="1" applyNumberFormat="1" applyFont="1" applyFill="1" applyBorder="1" applyAlignment="1">
      <alignment horizontal="center"/>
    </xf>
    <xf numFmtId="177" fontId="27" fillId="0" borderId="0" xfId="1" applyNumberFormat="1" applyFont="1"/>
    <xf numFmtId="178" fontId="30" fillId="0" borderId="0" xfId="3" applyFont="1">
      <alignment horizontal="right" vertical="center"/>
    </xf>
    <xf numFmtId="177" fontId="27" fillId="0" borderId="0" xfId="1" applyNumberFormat="1" applyFont="1" applyAlignment="1">
      <alignment horizontal="right"/>
    </xf>
    <xf numFmtId="49" fontId="27" fillId="0" borderId="0" xfId="1" applyNumberFormat="1" applyFont="1" applyAlignment="1">
      <alignment horizontal="right"/>
    </xf>
    <xf numFmtId="177" fontId="31" fillId="0" borderId="0" xfId="1" applyNumberFormat="1" applyFont="1"/>
    <xf numFmtId="177" fontId="27" fillId="0" borderId="0" xfId="1" applyNumberFormat="1" applyFont="1" applyFill="1"/>
    <xf numFmtId="177" fontId="27" fillId="0" borderId="0" xfId="1" applyNumberFormat="1" applyFont="1" applyAlignment="1">
      <alignment vertical="center"/>
    </xf>
    <xf numFmtId="177" fontId="29" fillId="0" borderId="0" xfId="1" applyNumberFormat="1" applyFont="1" applyAlignment="1">
      <alignment vertical="center"/>
    </xf>
    <xf numFmtId="177" fontId="29" fillId="0" borderId="0" xfId="1" applyNumberFormat="1" applyFont="1" applyAlignment="1">
      <alignment horizontal="right" vertical="center"/>
    </xf>
    <xf numFmtId="49" fontId="29" fillId="0" borderId="0" xfId="1" applyNumberFormat="1" applyFont="1" applyAlignment="1">
      <alignment horizontal="right" vertical="center"/>
    </xf>
    <xf numFmtId="177" fontId="29" fillId="0" borderId="0" xfId="6" applyNumberFormat="1" applyFont="1" applyAlignment="1">
      <alignment vertical="center"/>
    </xf>
    <xf numFmtId="177" fontId="29" fillId="0" borderId="0" xfId="6" applyNumberFormat="1" applyFont="1" applyAlignment="1">
      <alignment horizontal="right" vertical="center"/>
    </xf>
    <xf numFmtId="177" fontId="32" fillId="4" borderId="0" xfId="1" applyNumberFormat="1" applyFont="1" applyFill="1" applyBorder="1" applyAlignment="1">
      <alignment horizontal="right" vertical="center"/>
    </xf>
    <xf numFmtId="177" fontId="32" fillId="4" borderId="0" xfId="1" applyNumberFormat="1" applyFont="1" applyFill="1" applyBorder="1" applyAlignment="1">
      <alignment vertical="center"/>
    </xf>
    <xf numFmtId="177" fontId="33" fillId="4" borderId="0" xfId="1" applyNumberFormat="1" applyFont="1" applyFill="1" applyBorder="1" applyAlignment="1">
      <alignment vertical="center"/>
    </xf>
    <xf numFmtId="177" fontId="34" fillId="0" borderId="0" xfId="1" applyNumberFormat="1" applyFont="1" applyBorder="1" applyAlignment="1">
      <alignment vertical="center"/>
    </xf>
    <xf numFmtId="177" fontId="32" fillId="5" borderId="0" xfId="1" applyNumberFormat="1" applyFont="1" applyFill="1" applyBorder="1" applyAlignment="1">
      <alignment horizontal="right" vertical="center"/>
    </xf>
    <xf numFmtId="177" fontId="32" fillId="5" borderId="0" xfId="1" applyNumberFormat="1" applyFont="1" applyFill="1" applyBorder="1" applyAlignment="1">
      <alignment vertical="center"/>
    </xf>
    <xf numFmtId="177" fontId="35" fillId="5" borderId="0" xfId="6" applyNumberFormat="1" applyFont="1" applyFill="1" applyBorder="1" applyAlignment="1">
      <alignment horizontal="right" vertical="center"/>
    </xf>
    <xf numFmtId="177" fontId="29" fillId="0" borderId="0" xfId="1" applyNumberFormat="1" applyFont="1" applyBorder="1" applyAlignment="1">
      <alignment horizontal="right" vertical="center"/>
    </xf>
    <xf numFmtId="49" fontId="29" fillId="0" borderId="0" xfId="1" applyNumberFormat="1" applyFont="1" applyBorder="1" applyAlignment="1">
      <alignment horizontal="right" vertical="center"/>
    </xf>
    <xf numFmtId="177" fontId="29" fillId="0" borderId="0" xfId="6" applyNumberFormat="1" applyFont="1" applyBorder="1" applyAlignment="1">
      <alignment vertical="center"/>
    </xf>
    <xf numFmtId="177" fontId="30" fillId="0" borderId="0" xfId="6" applyNumberFormat="1" applyFont="1" applyFill="1" applyBorder="1" applyAlignment="1">
      <alignment horizontal="right" vertical="center"/>
    </xf>
    <xf numFmtId="177" fontId="34" fillId="0" borderId="0" xfId="1" applyNumberFormat="1" applyFont="1" applyAlignment="1">
      <alignment vertical="center"/>
    </xf>
    <xf numFmtId="177" fontId="33" fillId="5" borderId="0" xfId="1" applyNumberFormat="1" applyFont="1" applyFill="1" applyBorder="1" applyAlignment="1">
      <alignment vertical="center"/>
    </xf>
    <xf numFmtId="177" fontId="36" fillId="0" borderId="0" xfId="1" applyNumberFormat="1" applyFont="1" applyAlignment="1">
      <alignment vertical="center"/>
    </xf>
    <xf numFmtId="177" fontId="32" fillId="0" borderId="0" xfId="1" applyNumberFormat="1" applyFont="1" applyFill="1" applyBorder="1" applyAlignment="1">
      <alignment horizontal="right" vertical="center"/>
    </xf>
    <xf numFmtId="49" fontId="29" fillId="0" borderId="0" xfId="1" applyNumberFormat="1" applyFont="1" applyFill="1" applyBorder="1" applyAlignment="1">
      <alignment horizontal="right" vertical="center"/>
    </xf>
    <xf numFmtId="177" fontId="29" fillId="0" borderId="0" xfId="1" applyNumberFormat="1" applyFont="1" applyFill="1" applyBorder="1" applyAlignment="1">
      <alignment vertical="center"/>
    </xf>
    <xf numFmtId="177" fontId="27" fillId="0" borderId="0" xfId="1" applyNumberFormat="1" applyFont="1" applyFill="1" applyAlignment="1">
      <alignment vertical="center"/>
    </xf>
    <xf numFmtId="177" fontId="37" fillId="4" borderId="0" xfId="6" applyNumberFormat="1" applyFont="1" applyFill="1" applyBorder="1" applyAlignment="1">
      <alignment horizontal="right" vertical="center"/>
    </xf>
    <xf numFmtId="176" fontId="38" fillId="4" borderId="0" xfId="18" applyNumberFormat="1" applyFont="1" applyFill="1" applyBorder="1" applyAlignment="1" applyProtection="1">
      <alignment vertical="center"/>
    </xf>
    <xf numFmtId="177" fontId="29" fillId="0" borderId="0" xfId="1" applyNumberFormat="1" applyFont="1" applyFill="1" applyBorder="1" applyAlignment="1">
      <alignment horizontal="right" vertical="center"/>
    </xf>
    <xf numFmtId="176" fontId="27" fillId="0" borderId="0" xfId="1" applyNumberFormat="1" applyFont="1" applyBorder="1" applyAlignment="1">
      <alignment horizontal="right"/>
    </xf>
    <xf numFmtId="49" fontId="27" fillId="0" borderId="0" xfId="1" applyNumberFormat="1" applyFont="1" applyBorder="1" applyAlignment="1">
      <alignment horizontal="right"/>
    </xf>
    <xf numFmtId="176" fontId="31" fillId="0" borderId="0" xfId="1" applyNumberFormat="1" applyFont="1"/>
    <xf numFmtId="176" fontId="27" fillId="0" borderId="0" xfId="1" applyNumberFormat="1" applyFont="1" applyAlignment="1">
      <alignment vertical="center"/>
    </xf>
    <xf numFmtId="176" fontId="27" fillId="0" borderId="0" xfId="1" applyNumberFormat="1" applyFont="1" applyAlignment="1">
      <alignment horizontal="right"/>
    </xf>
    <xf numFmtId="176" fontId="27" fillId="0" borderId="0" xfId="1" applyNumberFormat="1" applyFont="1" applyFill="1" applyAlignment="1">
      <alignment vertical="center"/>
    </xf>
    <xf numFmtId="0" fontId="39" fillId="0" borderId="0" xfId="0" applyFont="1"/>
    <xf numFmtId="180" fontId="39" fillId="0" borderId="0" xfId="0" applyNumberFormat="1" applyFont="1"/>
    <xf numFmtId="41" fontId="31" fillId="0" borderId="0" xfId="6" applyFont="1"/>
    <xf numFmtId="0" fontId="40" fillId="0" borderId="0" xfId="1" applyFont="1" applyFill="1" applyAlignment="1">
      <alignment horizontal="center"/>
    </xf>
    <xf numFmtId="41" fontId="36" fillId="0" borderId="0" xfId="6" applyFont="1" applyAlignment="1">
      <alignment horizontal="center" vertical="center"/>
    </xf>
    <xf numFmtId="178" fontId="36" fillId="0" borderId="0" xfId="1" applyNumberFormat="1" applyFont="1" applyAlignment="1">
      <alignment horizontal="center"/>
    </xf>
    <xf numFmtId="41" fontId="29" fillId="0" borderId="0" xfId="6" applyFont="1" applyAlignment="1">
      <alignment vertical="center"/>
    </xf>
    <xf numFmtId="179" fontId="29" fillId="0" borderId="0" xfId="6" applyNumberFormat="1" applyFont="1" applyAlignment="1">
      <alignment vertical="center"/>
    </xf>
    <xf numFmtId="179" fontId="18" fillId="0" borderId="0" xfId="17" applyNumberFormat="1" applyFont="1" applyAlignment="1">
      <alignment vertical="center"/>
    </xf>
    <xf numFmtId="179" fontId="41" fillId="0" borderId="0" xfId="6" applyNumberFormat="1" applyFont="1" applyAlignment="1">
      <alignment horizontal="right" vertical="center"/>
    </xf>
    <xf numFmtId="179" fontId="27" fillId="0" borderId="0" xfId="6" applyNumberFormat="1" applyFont="1" applyAlignment="1">
      <alignment horizontal="right" vertical="center"/>
    </xf>
    <xf numFmtId="0" fontId="39" fillId="0" borderId="0" xfId="0" applyFont="1" applyFill="1"/>
    <xf numFmtId="0" fontId="29" fillId="0" borderId="0" xfId="1" applyFont="1" applyBorder="1" applyAlignment="1">
      <alignment horizontal="left"/>
    </xf>
    <xf numFmtId="41" fontId="30" fillId="0" borderId="0" xfId="6" applyFont="1" applyFill="1" applyBorder="1" applyAlignment="1">
      <alignment vertical="center"/>
    </xf>
    <xf numFmtId="41" fontId="39" fillId="0" borderId="0" xfId="6" applyFont="1" applyFill="1"/>
    <xf numFmtId="41" fontId="31" fillId="0" borderId="0" xfId="6" applyFont="1" applyFill="1"/>
    <xf numFmtId="43" fontId="39" fillId="0" borderId="0" xfId="0" applyNumberFormat="1" applyFont="1" applyFill="1"/>
    <xf numFmtId="41" fontId="39" fillId="0" borderId="0" xfId="0" applyNumberFormat="1" applyFont="1" applyFill="1"/>
    <xf numFmtId="41" fontId="42" fillId="0" borderId="0" xfId="6" applyFont="1"/>
    <xf numFmtId="41" fontId="27" fillId="0" borderId="0" xfId="1" applyNumberFormat="1" applyFont="1"/>
    <xf numFmtId="41" fontId="27" fillId="0" borderId="0" xfId="1" applyNumberFormat="1" applyFont="1" applyFill="1"/>
    <xf numFmtId="177" fontId="29" fillId="0" borderId="0" xfId="1" applyNumberFormat="1" applyFont="1"/>
    <xf numFmtId="49" fontId="29" fillId="0" borderId="0" xfId="16" applyNumberFormat="1" applyFont="1" applyAlignment="1">
      <alignment horizontal="right" vertical="center"/>
    </xf>
    <xf numFmtId="176" fontId="29" fillId="0" borderId="0" xfId="16" applyNumberFormat="1" applyFont="1" applyAlignment="1">
      <alignment vertical="center"/>
    </xf>
    <xf numFmtId="41" fontId="29" fillId="0" borderId="0" xfId="6" applyFont="1" applyAlignment="1">
      <alignment horizontal="right" vertical="center"/>
    </xf>
    <xf numFmtId="49" fontId="29" fillId="0" borderId="0" xfId="16" applyNumberFormat="1" applyFont="1" applyAlignment="1">
      <alignment horizontal="left" vertical="center"/>
    </xf>
    <xf numFmtId="177" fontId="27" fillId="0" borderId="0" xfId="6" applyNumberFormat="1" applyFont="1" applyBorder="1" applyAlignment="1">
      <alignment horizontal="right" vertical="center"/>
    </xf>
    <xf numFmtId="49" fontId="29" fillId="0" borderId="0" xfId="16" applyNumberFormat="1" applyFont="1" applyAlignment="1">
      <alignment horizontal="center" vertical="center"/>
    </xf>
    <xf numFmtId="177" fontId="27" fillId="0" borderId="0" xfId="6" applyNumberFormat="1" applyFont="1" applyFill="1" applyBorder="1" applyAlignment="1">
      <alignment horizontal="right" vertical="center"/>
    </xf>
    <xf numFmtId="177" fontId="43" fillId="0" borderId="0" xfId="1" applyNumberFormat="1" applyFont="1" applyFill="1" applyBorder="1" applyAlignment="1">
      <alignment vertical="center"/>
    </xf>
    <xf numFmtId="176" fontId="29" fillId="0" borderId="0" xfId="16" applyNumberFormat="1" applyFont="1" applyAlignment="1">
      <alignment horizontal="left" vertical="center"/>
    </xf>
    <xf numFmtId="176" fontId="29" fillId="0" borderId="0" xfId="16" applyNumberFormat="1" applyFont="1" applyAlignment="1">
      <alignment horizontal="center" vertical="center"/>
    </xf>
    <xf numFmtId="177" fontId="27" fillId="0" borderId="0" xfId="16" applyNumberFormat="1" applyFont="1" applyAlignment="1">
      <alignment horizontal="center" vertical="center"/>
    </xf>
    <xf numFmtId="41" fontId="30" fillId="0" borderId="0" xfId="6" applyFont="1" applyBorder="1" applyAlignment="1">
      <alignment horizontal="center" vertical="center"/>
    </xf>
    <xf numFmtId="177" fontId="27" fillId="0" borderId="0" xfId="16" applyNumberFormat="1" applyFont="1" applyAlignment="1">
      <alignment vertical="center"/>
    </xf>
    <xf numFmtId="177" fontId="36" fillId="5" borderId="0" xfId="16" applyNumberFormat="1" applyFont="1" applyFill="1" applyAlignment="1">
      <alignment horizontal="center" vertical="center"/>
    </xf>
    <xf numFmtId="41" fontId="35" fillId="5" borderId="0" xfId="6" applyFont="1" applyFill="1" applyBorder="1" applyAlignment="1">
      <alignment horizontal="right" vertical="center"/>
    </xf>
    <xf numFmtId="41" fontId="30" fillId="0" borderId="0" xfId="6" applyFont="1" applyFill="1" applyBorder="1" applyAlignment="1">
      <alignment horizontal="right" vertical="center"/>
    </xf>
    <xf numFmtId="41" fontId="44" fillId="0" borderId="0" xfId="6" applyFont="1" applyFill="1" applyBorder="1" applyAlignment="1" applyProtection="1">
      <alignment horizontal="right" vertical="center"/>
    </xf>
    <xf numFmtId="41" fontId="27" fillId="0" borderId="0" xfId="6" applyFont="1"/>
    <xf numFmtId="177" fontId="26" fillId="0" borderId="0" xfId="1" applyNumberFormat="1" applyFont="1"/>
    <xf numFmtId="41" fontId="45" fillId="0" borderId="0" xfId="1" applyNumberFormat="1" applyFont="1"/>
    <xf numFmtId="177" fontId="45" fillId="0" borderId="0" xfId="1" applyNumberFormat="1" applyFont="1"/>
    <xf numFmtId="177" fontId="45" fillId="0" borderId="0" xfId="1" applyNumberFormat="1" applyFont="1" applyAlignment="1">
      <alignment vertical="center"/>
    </xf>
    <xf numFmtId="0" fontId="45" fillId="0" borderId="0" xfId="1" applyFont="1"/>
    <xf numFmtId="0" fontId="46" fillId="0" borderId="0" xfId="0" applyFont="1" applyFill="1"/>
    <xf numFmtId="180" fontId="46" fillId="0" borderId="0" xfId="0" applyNumberFormat="1" applyFont="1"/>
    <xf numFmtId="41" fontId="47" fillId="0" borderId="0" xfId="6" applyFont="1"/>
    <xf numFmtId="0" fontId="46" fillId="0" borderId="0" xfId="0" applyFont="1"/>
    <xf numFmtId="41" fontId="46" fillId="0" borderId="0" xfId="0" applyNumberFormat="1" applyFont="1" applyFill="1"/>
    <xf numFmtId="41" fontId="30" fillId="0" borderId="0" xfId="6" applyFont="1"/>
    <xf numFmtId="41" fontId="27" fillId="0" borderId="0" xfId="1" applyNumberFormat="1" applyFont="1" applyFill="1" applyBorder="1"/>
    <xf numFmtId="41" fontId="27" fillId="0" borderId="0" xfId="1" applyNumberFormat="1" applyFont="1" applyBorder="1"/>
    <xf numFmtId="177" fontId="48" fillId="0" borderId="0" xfId="1" applyNumberFormat="1" applyFont="1" applyAlignment="1">
      <alignment vertical="center"/>
    </xf>
    <xf numFmtId="177" fontId="37" fillId="0" borderId="0" xfId="1" applyNumberFormat="1" applyFont="1" applyBorder="1" applyAlignment="1">
      <alignment vertical="center"/>
    </xf>
    <xf numFmtId="177" fontId="30" fillId="0" borderId="0" xfId="1" applyNumberFormat="1" applyFont="1" applyAlignment="1">
      <alignment vertical="center"/>
    </xf>
    <xf numFmtId="177" fontId="37" fillId="0" borderId="0" xfId="1" applyNumberFormat="1" applyFont="1" applyAlignment="1">
      <alignment vertical="center"/>
    </xf>
    <xf numFmtId="177" fontId="35" fillId="0" borderId="0" xfId="1" applyNumberFormat="1" applyFont="1" applyAlignment="1">
      <alignment vertical="center"/>
    </xf>
    <xf numFmtId="177" fontId="30" fillId="0" borderId="0" xfId="1" applyNumberFormat="1" applyFont="1" applyFill="1" applyAlignment="1">
      <alignment vertical="center"/>
    </xf>
    <xf numFmtId="176" fontId="30" fillId="0" borderId="0" xfId="1" applyNumberFormat="1" applyFont="1" applyAlignment="1">
      <alignment vertical="center"/>
    </xf>
    <xf numFmtId="176" fontId="30" fillId="0" borderId="0" xfId="1" applyNumberFormat="1" applyFont="1" applyFill="1" applyAlignment="1">
      <alignment vertical="center"/>
    </xf>
    <xf numFmtId="177" fontId="27" fillId="0" borderId="0" xfId="6" applyNumberFormat="1" applyFont="1" applyFill="1" applyBorder="1" applyAlignment="1">
      <alignment vertical="center"/>
    </xf>
    <xf numFmtId="177" fontId="29" fillId="0" borderId="0" xfId="1" applyNumberFormat="1" applyFont="1" applyFill="1" applyAlignment="1">
      <alignment vertical="center"/>
    </xf>
    <xf numFmtId="41" fontId="30" fillId="0" borderId="0" xfId="6" applyFont="1" applyFill="1" applyBorder="1" applyAlignment="1">
      <alignment horizontal="center" vertical="center"/>
    </xf>
    <xf numFmtId="177" fontId="30" fillId="0" borderId="0" xfId="1" applyNumberFormat="1" applyFont="1" applyFill="1" applyBorder="1" applyAlignment="1">
      <alignment horizontal="right" vertical="center"/>
    </xf>
    <xf numFmtId="177" fontId="37" fillId="4" borderId="0" xfId="1" applyNumberFormat="1" applyFont="1" applyFill="1" applyBorder="1" applyAlignment="1">
      <alignment horizontal="right" vertical="center"/>
    </xf>
    <xf numFmtId="9" fontId="37" fillId="5" borderId="0" xfId="4" applyFont="1" applyFill="1" applyBorder="1" applyAlignment="1">
      <alignment horizontal="right" vertical="center"/>
    </xf>
    <xf numFmtId="177" fontId="35" fillId="5" borderId="0" xfId="1" applyNumberFormat="1" applyFont="1" applyFill="1" applyBorder="1" applyAlignment="1">
      <alignment horizontal="right" vertical="center"/>
    </xf>
    <xf numFmtId="177" fontId="30" fillId="0" borderId="0" xfId="1" applyNumberFormat="1" applyFont="1" applyFill="1" applyAlignment="1">
      <alignment horizontal="right" vertical="center"/>
    </xf>
    <xf numFmtId="177" fontId="37" fillId="4" borderId="0" xfId="18" applyNumberFormat="1" applyFont="1" applyFill="1" applyBorder="1" applyAlignment="1" applyProtection="1">
      <alignment horizontal="right" vertical="center"/>
    </xf>
    <xf numFmtId="3" fontId="6" fillId="0" borderId="0" xfId="6" applyNumberFormat="1" applyFont="1" applyFill="1" applyBorder="1" applyAlignment="1">
      <alignment vertical="center"/>
    </xf>
    <xf numFmtId="3" fontId="6" fillId="0" borderId="0" xfId="6" applyNumberFormat="1" applyFont="1" applyFill="1" applyBorder="1" applyAlignment="1">
      <alignment horizontal="right" vertical="center"/>
    </xf>
    <xf numFmtId="41" fontId="49" fillId="3" borderId="0" xfId="1" applyNumberFormat="1" applyFont="1" applyFill="1" applyBorder="1" applyAlignment="1">
      <alignment horizontal="center" vertical="center"/>
    </xf>
    <xf numFmtId="179" fontId="24" fillId="3" borderId="0" xfId="1" applyNumberFormat="1" applyFont="1" applyFill="1" applyBorder="1" applyAlignment="1">
      <alignment horizontal="center" vertical="center"/>
    </xf>
    <xf numFmtId="177" fontId="24" fillId="3" borderId="0" xfId="1" applyNumberFormat="1" applyFont="1" applyFill="1" applyBorder="1" applyAlignment="1">
      <alignment vertical="center"/>
    </xf>
    <xf numFmtId="41" fontId="6" fillId="0" borderId="0" xfId="6" applyFont="1" applyFill="1" applyBorder="1" applyAlignment="1">
      <alignment horizontal="right" vertical="center"/>
    </xf>
    <xf numFmtId="41" fontId="30" fillId="0" borderId="0" xfId="7" applyFont="1" applyBorder="1" applyAlignment="1">
      <alignment horizontal="center"/>
    </xf>
    <xf numFmtId="178" fontId="50" fillId="0" borderId="0" xfId="3" applyFont="1" applyAlignment="1">
      <alignment horizontal="left" vertical="center"/>
    </xf>
    <xf numFmtId="182" fontId="30" fillId="0" borderId="0" xfId="3" applyNumberFormat="1" applyFont="1">
      <alignment horizontal="right" vertical="center"/>
    </xf>
    <xf numFmtId="176" fontId="9" fillId="0" borderId="0" xfId="16" applyNumberFormat="1" applyFont="1" applyAlignment="1">
      <alignment vertical="center"/>
    </xf>
    <xf numFmtId="177" fontId="10" fillId="0" borderId="0" xfId="1" applyNumberFormat="1" applyFont="1"/>
    <xf numFmtId="176" fontId="11" fillId="0" borderId="0" xfId="16" applyNumberFormat="1" applyFont="1" applyAlignment="1">
      <alignment vertical="center"/>
    </xf>
    <xf numFmtId="177" fontId="12" fillId="0" borderId="0" xfId="1" applyNumberFormat="1" applyFont="1" applyAlignment="1">
      <alignment vertical="center"/>
    </xf>
    <xf numFmtId="41" fontId="10" fillId="0" borderId="0" xfId="1" applyNumberFormat="1" applyFont="1"/>
    <xf numFmtId="41" fontId="51" fillId="0" borderId="0" xfId="6" applyFont="1" applyAlignment="1">
      <alignment vertical="center"/>
    </xf>
    <xf numFmtId="176" fontId="10" fillId="0" borderId="0" xfId="16" applyNumberFormat="1" applyFont="1" applyAlignment="1">
      <alignment vertical="center"/>
    </xf>
    <xf numFmtId="49" fontId="51" fillId="0" borderId="0" xfId="16" applyNumberFormat="1" applyFont="1" applyAlignment="1">
      <alignment horizontal="right" vertical="center"/>
    </xf>
    <xf numFmtId="49" fontId="51" fillId="0" borderId="0" xfId="16" applyNumberFormat="1" applyFont="1" applyAlignment="1">
      <alignment horizontal="left" vertical="center"/>
    </xf>
    <xf numFmtId="177" fontId="10" fillId="0" borderId="0" xfId="6" applyNumberFormat="1" applyFont="1" applyBorder="1" applyAlignment="1">
      <alignment horizontal="right" vertical="center"/>
    </xf>
    <xf numFmtId="176" fontId="51" fillId="0" borderId="0" xfId="16" applyNumberFormat="1" applyFont="1" applyAlignment="1">
      <alignment vertical="center"/>
    </xf>
    <xf numFmtId="177" fontId="10" fillId="0" borderId="0" xfId="6" applyNumberFormat="1" applyFont="1" applyFill="1" applyBorder="1" applyAlignment="1">
      <alignment horizontal="right" vertical="center"/>
    </xf>
    <xf numFmtId="177" fontId="6" fillId="0" borderId="0" xfId="6" applyNumberFormat="1" applyFont="1" applyBorder="1" applyAlignment="1">
      <alignment vertical="center"/>
    </xf>
    <xf numFmtId="41" fontId="10" fillId="0" borderId="0" xfId="1" applyNumberFormat="1" applyFont="1" applyFill="1"/>
    <xf numFmtId="177" fontId="10" fillId="0" borderId="0" xfId="1" applyNumberFormat="1" applyFont="1" applyFill="1"/>
    <xf numFmtId="49" fontId="51" fillId="0" borderId="0" xfId="16" applyNumberFormat="1" applyFont="1" applyAlignment="1">
      <alignment horizontal="center" vertical="center"/>
    </xf>
    <xf numFmtId="176" fontId="51" fillId="0" borderId="0" xfId="16" applyNumberFormat="1" applyFont="1" applyAlignment="1">
      <alignment horizontal="left" vertical="center" wrapText="1"/>
    </xf>
    <xf numFmtId="177" fontId="10" fillId="0" borderId="0" xfId="1" applyNumberFormat="1" applyFont="1" applyBorder="1"/>
    <xf numFmtId="41" fontId="10" fillId="0" borderId="0" xfId="1" applyNumberFormat="1" applyFont="1" applyBorder="1" applyAlignment="1">
      <alignment horizontal="center"/>
    </xf>
    <xf numFmtId="41" fontId="10" fillId="0" borderId="0" xfId="1" applyNumberFormat="1" applyFont="1" applyBorder="1"/>
    <xf numFmtId="178" fontId="51" fillId="0" borderId="0" xfId="1" applyNumberFormat="1" applyFont="1" applyBorder="1" applyAlignment="1">
      <alignment horizontal="left" wrapText="1"/>
    </xf>
    <xf numFmtId="177" fontId="13" fillId="0" borderId="0" xfId="1" applyNumberFormat="1" applyFont="1" applyFill="1" applyBorder="1" applyAlignment="1">
      <alignment vertical="center"/>
    </xf>
    <xf numFmtId="178" fontId="51" fillId="0" borderId="0" xfId="1" applyNumberFormat="1" applyFont="1" applyFill="1" applyBorder="1" applyAlignment="1">
      <alignment horizontal="left" wrapText="1"/>
    </xf>
    <xf numFmtId="41" fontId="6" fillId="0" borderId="0" xfId="6" applyFont="1" applyBorder="1" applyAlignment="1">
      <alignment horizontal="right" vertical="center"/>
    </xf>
    <xf numFmtId="177" fontId="10" fillId="0" borderId="0" xfId="6" applyNumberFormat="1" applyFont="1" applyBorder="1" applyAlignment="1">
      <alignment vertical="center"/>
    </xf>
    <xf numFmtId="176" fontId="51" fillId="0" borderId="0" xfId="16" applyNumberFormat="1" applyFont="1" applyAlignment="1">
      <alignment horizontal="left" vertical="center"/>
    </xf>
    <xf numFmtId="49" fontId="51" fillId="0" borderId="0" xfId="1" applyNumberFormat="1" applyFont="1" applyBorder="1" applyAlignment="1">
      <alignment horizontal="center"/>
    </xf>
    <xf numFmtId="41" fontId="45" fillId="0" borderId="0" xfId="1" applyNumberFormat="1" applyFont="1" applyBorder="1"/>
    <xf numFmtId="176" fontId="51" fillId="0" borderId="0" xfId="16" applyNumberFormat="1" applyFont="1" applyAlignment="1">
      <alignment horizontal="center" vertical="center"/>
    </xf>
    <xf numFmtId="177" fontId="10" fillId="0" borderId="0" xfId="16" applyNumberFormat="1" applyFont="1" applyAlignment="1">
      <alignment horizontal="center" vertical="center"/>
    </xf>
    <xf numFmtId="41" fontId="6" fillId="0" borderId="0" xfId="6" applyFont="1" applyBorder="1" applyAlignment="1">
      <alignment horizontal="center" vertical="center"/>
    </xf>
    <xf numFmtId="177" fontId="10" fillId="0" borderId="0" xfId="16" applyNumberFormat="1" applyFont="1" applyAlignment="1">
      <alignment vertical="center"/>
    </xf>
    <xf numFmtId="41" fontId="6" fillId="0" borderId="0" xfId="6" applyFont="1" applyBorder="1" applyAlignment="1">
      <alignment vertical="center"/>
    </xf>
    <xf numFmtId="177" fontId="11" fillId="5" borderId="0" xfId="16" applyNumberFormat="1" applyFont="1" applyFill="1" applyAlignment="1">
      <alignment horizontal="center" vertical="center"/>
    </xf>
    <xf numFmtId="41" fontId="14" fillId="5" borderId="0" xfId="6" applyFont="1" applyFill="1" applyBorder="1" applyAlignment="1">
      <alignment horizontal="right" vertical="center"/>
    </xf>
    <xf numFmtId="41" fontId="15" fillId="0" borderId="0" xfId="6" applyFont="1" applyFill="1" applyBorder="1" applyAlignment="1" applyProtection="1">
      <alignment horizontal="right" vertical="center"/>
    </xf>
    <xf numFmtId="177" fontId="51" fillId="0" borderId="0" xfId="1" applyNumberFormat="1" applyFont="1"/>
    <xf numFmtId="41" fontId="6" fillId="0" borderId="0" xfId="6" applyFont="1"/>
    <xf numFmtId="41" fontId="10" fillId="0" borderId="0" xfId="6" applyFont="1"/>
    <xf numFmtId="177" fontId="29" fillId="0" borderId="0" xfId="1" applyNumberFormat="1" applyFont="1" applyAlignment="1">
      <alignment horizontal="right"/>
    </xf>
    <xf numFmtId="49" fontId="29" fillId="0" borderId="0" xfId="1" applyNumberFormat="1" applyFont="1" applyAlignment="1">
      <alignment horizontal="right"/>
    </xf>
    <xf numFmtId="41" fontId="27" fillId="0" borderId="0" xfId="7" applyFont="1" applyAlignment="1">
      <alignment vertical="center"/>
    </xf>
    <xf numFmtId="41" fontId="27" fillId="0" borderId="0" xfId="1" applyNumberFormat="1" applyFont="1" applyAlignment="1">
      <alignment vertical="center"/>
    </xf>
    <xf numFmtId="41" fontId="41" fillId="0" borderId="0" xfId="7" applyFont="1" applyFill="1" applyBorder="1" applyAlignment="1">
      <alignment vertical="center"/>
    </xf>
    <xf numFmtId="177" fontId="41" fillId="0" borderId="0" xfId="1" applyNumberFormat="1" applyFont="1" applyFill="1" applyBorder="1" applyAlignment="1">
      <alignment vertical="center"/>
    </xf>
    <xf numFmtId="41" fontId="29" fillId="0" borderId="0" xfId="7" applyFont="1" applyFill="1" applyAlignment="1">
      <alignment vertical="center"/>
    </xf>
    <xf numFmtId="41" fontId="29" fillId="0" borderId="0" xfId="7" applyFont="1" applyAlignment="1">
      <alignment vertical="center"/>
    </xf>
    <xf numFmtId="0" fontId="26" fillId="3" borderId="0" xfId="1" applyFont="1" applyFill="1" applyBorder="1" applyAlignment="1">
      <alignment horizontal="right" vertical="center"/>
    </xf>
    <xf numFmtId="41" fontId="24" fillId="3" borderId="0" xfId="7" applyFont="1" applyFill="1" applyBorder="1" applyAlignment="1">
      <alignment horizontal="center" vertical="center"/>
    </xf>
    <xf numFmtId="41" fontId="24" fillId="3" borderId="0" xfId="1" applyNumberFormat="1" applyFont="1" applyFill="1" applyBorder="1" applyAlignment="1">
      <alignment horizontal="center" vertical="center"/>
    </xf>
    <xf numFmtId="177" fontId="26" fillId="0" borderId="0" xfId="1" applyNumberFormat="1" applyFont="1" applyFill="1" applyAlignment="1">
      <alignment vertical="center"/>
    </xf>
    <xf numFmtId="177" fontId="26" fillId="0" borderId="0" xfId="1" applyNumberFormat="1" applyFont="1" applyAlignment="1">
      <alignment vertical="center"/>
    </xf>
    <xf numFmtId="177" fontId="35" fillId="4" borderId="0" xfId="1" applyNumberFormat="1" applyFont="1" applyFill="1" applyBorder="1" applyAlignment="1">
      <alignment horizontal="right" vertical="center"/>
    </xf>
    <xf numFmtId="177" fontId="35" fillId="4" borderId="0" xfId="7" applyNumberFormat="1" applyFont="1" applyFill="1" applyBorder="1" applyAlignment="1">
      <alignment horizontal="right" vertical="center"/>
    </xf>
    <xf numFmtId="177" fontId="34" fillId="0" borderId="0" xfId="1" applyNumberFormat="1" applyFont="1" applyFill="1" applyBorder="1" applyAlignment="1">
      <alignment vertical="center"/>
    </xf>
    <xf numFmtId="177" fontId="35" fillId="5" borderId="0" xfId="7" applyNumberFormat="1" applyFont="1" applyFill="1" applyBorder="1" applyAlignment="1">
      <alignment horizontal="right" vertical="center"/>
    </xf>
    <xf numFmtId="177" fontId="34" fillId="0" borderId="0" xfId="1" applyNumberFormat="1" applyFont="1" applyFill="1" applyAlignment="1">
      <alignment vertical="center"/>
    </xf>
    <xf numFmtId="177" fontId="29" fillId="0" borderId="0" xfId="1" applyNumberFormat="1" applyFont="1" applyBorder="1" applyAlignment="1">
      <alignment vertical="center"/>
    </xf>
    <xf numFmtId="177" fontId="30" fillId="0" borderId="0" xfId="6" applyNumberFormat="1" applyFont="1" applyBorder="1" applyAlignment="1">
      <alignment horizontal="right" vertical="center"/>
    </xf>
    <xf numFmtId="177" fontId="35" fillId="4" borderId="0" xfId="6" applyNumberFormat="1" applyFont="1" applyFill="1" applyBorder="1" applyAlignment="1">
      <alignment horizontal="right" vertical="center"/>
    </xf>
    <xf numFmtId="177" fontId="30" fillId="5" borderId="0" xfId="6" applyNumberFormat="1" applyFont="1" applyFill="1" applyBorder="1" applyAlignment="1">
      <alignment horizontal="right" vertical="center"/>
    </xf>
    <xf numFmtId="177" fontId="29" fillId="5" borderId="0" xfId="1" applyNumberFormat="1" applyFont="1" applyFill="1" applyBorder="1" applyAlignment="1">
      <alignment vertical="center"/>
    </xf>
    <xf numFmtId="177" fontId="27" fillId="0" borderId="0" xfId="1" applyNumberFormat="1" applyFont="1" applyBorder="1" applyAlignment="1">
      <alignment vertical="center"/>
    </xf>
    <xf numFmtId="177" fontId="30" fillId="5" borderId="0" xfId="1" applyNumberFormat="1" applyFont="1" applyFill="1" applyBorder="1" applyAlignment="1">
      <alignment horizontal="right" vertical="center"/>
    </xf>
    <xf numFmtId="177" fontId="27" fillId="0" borderId="0" xfId="1" applyNumberFormat="1" applyFont="1" applyFill="1" applyBorder="1" applyAlignment="1">
      <alignment vertical="center"/>
    </xf>
    <xf numFmtId="177" fontId="37" fillId="0" borderId="0" xfId="1" applyNumberFormat="1" applyFont="1" applyFill="1" applyBorder="1" applyAlignment="1">
      <alignment horizontal="right"/>
    </xf>
    <xf numFmtId="176" fontId="29" fillId="0" borderId="0" xfId="1" applyNumberFormat="1" applyFont="1" applyFill="1" applyBorder="1" applyAlignment="1">
      <alignment horizontal="right" vertical="center"/>
    </xf>
    <xf numFmtId="176" fontId="52" fillId="0" borderId="0" xfId="18" applyNumberFormat="1" applyFont="1" applyFill="1" applyBorder="1" applyAlignment="1" applyProtection="1">
      <alignment vertical="center"/>
    </xf>
    <xf numFmtId="41" fontId="53" fillId="0" borderId="0" xfId="7" applyFont="1" applyFill="1" applyBorder="1" applyAlignment="1" applyProtection="1">
      <alignment vertical="center"/>
    </xf>
    <xf numFmtId="41" fontId="53" fillId="0" borderId="0" xfId="18" applyNumberFormat="1" applyFont="1" applyFill="1" applyBorder="1" applyAlignment="1" applyProtection="1">
      <alignment vertical="center"/>
    </xf>
    <xf numFmtId="176" fontId="29" fillId="0" borderId="0" xfId="1" applyNumberFormat="1" applyFont="1" applyBorder="1" applyAlignment="1">
      <alignment horizontal="right"/>
    </xf>
    <xf numFmtId="49" fontId="29" fillId="0" borderId="0" xfId="1" applyNumberFormat="1" applyFont="1" applyBorder="1" applyAlignment="1">
      <alignment horizontal="right"/>
    </xf>
    <xf numFmtId="176" fontId="29" fillId="0" borderId="0" xfId="1" applyNumberFormat="1" applyFont="1" applyAlignment="1">
      <alignment vertical="center"/>
    </xf>
    <xf numFmtId="176" fontId="29" fillId="0" borderId="0" xfId="1" applyNumberFormat="1" applyFont="1" applyAlignment="1">
      <alignment horizontal="right"/>
    </xf>
    <xf numFmtId="178" fontId="41" fillId="0" borderId="0" xfId="1" applyNumberFormat="1" applyFont="1" applyFill="1" applyBorder="1" applyAlignment="1">
      <alignment horizontal="left" indent="1"/>
    </xf>
    <xf numFmtId="178" fontId="54" fillId="0" borderId="1" xfId="1" applyNumberFormat="1" applyFont="1" applyFill="1" applyBorder="1"/>
    <xf numFmtId="177" fontId="8" fillId="0" borderId="0" xfId="6" applyNumberFormat="1" applyFont="1" applyFill="1" applyBorder="1" applyAlignment="1">
      <alignment vertical="center"/>
    </xf>
    <xf numFmtId="178" fontId="29" fillId="0" borderId="0" xfId="1" applyNumberFormat="1" applyFont="1" applyFill="1" applyBorder="1" applyAlignment="1">
      <alignment horizontal="left" vertical="center" wrapText="1"/>
    </xf>
    <xf numFmtId="49" fontId="29" fillId="0" borderId="0" xfId="1" applyNumberFormat="1" applyFont="1" applyBorder="1" applyAlignment="1">
      <alignment horizontal="center" vertical="center"/>
    </xf>
    <xf numFmtId="49" fontId="29" fillId="0" borderId="0" xfId="1" applyNumberFormat="1" applyFont="1" applyFill="1" applyBorder="1" applyAlignment="1">
      <alignment horizontal="center" vertical="center"/>
    </xf>
    <xf numFmtId="177" fontId="55" fillId="0" borderId="0" xfId="1" applyNumberFormat="1" applyFont="1" applyFill="1" applyAlignment="1">
      <alignment vertical="center"/>
    </xf>
    <xf numFmtId="41" fontId="35" fillId="0" borderId="1" xfId="6" applyFont="1" applyFill="1" applyBorder="1" applyAlignment="1">
      <alignment horizontal="center" vertical="center"/>
    </xf>
    <xf numFmtId="41" fontId="55" fillId="0" borderId="0" xfId="6" applyFont="1" applyFill="1" applyBorder="1" applyAlignment="1">
      <alignment horizontal="right" vertical="center"/>
    </xf>
    <xf numFmtId="179" fontId="56" fillId="0" borderId="0" xfId="6" applyNumberFormat="1" applyFont="1" applyAlignment="1">
      <alignment horizontal="right" vertical="center"/>
    </xf>
    <xf numFmtId="41" fontId="51" fillId="0" borderId="0" xfId="6" applyFont="1" applyAlignment="1">
      <alignment horizontal="right" vertical="center"/>
    </xf>
    <xf numFmtId="41" fontId="29" fillId="0" borderId="0" xfId="7" applyFont="1" applyBorder="1" applyAlignment="1">
      <alignment horizontal="right" vertical="center"/>
    </xf>
    <xf numFmtId="177" fontId="6" fillId="0" borderId="0" xfId="6" applyNumberFormat="1" applyFont="1" applyBorder="1" applyAlignment="1">
      <alignment horizontal="right" vertical="center"/>
    </xf>
    <xf numFmtId="0" fontId="57" fillId="0" borderId="0" xfId="1" applyFont="1" applyFill="1" applyAlignment="1">
      <alignment horizontal="center"/>
    </xf>
    <xf numFmtId="176" fontId="58" fillId="0" borderId="0" xfId="16" applyNumberFormat="1" applyFont="1" applyAlignment="1">
      <alignment horizontal="center" vertical="center"/>
    </xf>
    <xf numFmtId="176" fontId="35" fillId="0" borderId="0" xfId="16" applyNumberFormat="1" applyFont="1" applyAlignment="1">
      <alignment horizontal="center" vertical="center"/>
    </xf>
    <xf numFmtId="176" fontId="32" fillId="5" borderId="0" xfId="16" applyNumberFormat="1" applyFont="1" applyFill="1" applyAlignment="1">
      <alignment horizontal="center" vertical="center"/>
    </xf>
    <xf numFmtId="176" fontId="23" fillId="3" borderId="0" xfId="16" applyNumberFormat="1" applyFont="1" applyFill="1" applyAlignment="1">
      <alignment horizontal="center" vertical="center"/>
    </xf>
    <xf numFmtId="178" fontId="32" fillId="0" borderId="0" xfId="1" applyNumberFormat="1" applyFont="1" applyAlignment="1">
      <alignment horizontal="center"/>
    </xf>
    <xf numFmtId="0" fontId="23" fillId="3" borderId="0" xfId="1" applyFont="1" applyFill="1" applyBorder="1" applyAlignment="1">
      <alignment vertical="center"/>
    </xf>
    <xf numFmtId="181" fontId="23" fillId="3" borderId="0" xfId="16" applyNumberFormat="1" applyFont="1" applyFill="1" applyAlignment="1">
      <alignment horizontal="center" vertical="center"/>
    </xf>
    <xf numFmtId="178" fontId="32" fillId="0" borderId="0" xfId="1" applyNumberFormat="1" applyFont="1" applyFill="1" applyAlignment="1">
      <alignment horizontal="center"/>
    </xf>
    <xf numFmtId="177" fontId="58" fillId="0" borderId="0" xfId="1" applyNumberFormat="1" applyFont="1" applyFill="1" applyAlignment="1">
      <alignment horizontal="center" vertical="center"/>
    </xf>
    <xf numFmtId="177" fontId="35" fillId="0" borderId="0" xfId="1" applyNumberFormat="1" applyFont="1" applyAlignment="1">
      <alignment horizontal="center" vertical="center"/>
    </xf>
    <xf numFmtId="178" fontId="58" fillId="0" borderId="0" xfId="1" applyNumberFormat="1" applyFont="1" applyFill="1" applyBorder="1" applyAlignment="1">
      <alignment horizontal="center"/>
    </xf>
    <xf numFmtId="0" fontId="18" fillId="0" borderId="0" xfId="1" applyFont="1" applyFill="1" applyBorder="1" applyAlignment="1">
      <alignment horizontal="center"/>
    </xf>
    <xf numFmtId="178" fontId="35" fillId="0" borderId="0" xfId="1" applyNumberFormat="1" applyFont="1" applyAlignment="1">
      <alignment horizontal="center"/>
    </xf>
    <xf numFmtId="0" fontId="30" fillId="0" borderId="0" xfId="1" applyFont="1" applyAlignment="1">
      <alignment horizontal="center"/>
    </xf>
    <xf numFmtId="178" fontId="54" fillId="0" borderId="0" xfId="1" applyNumberFormat="1" applyFont="1" applyAlignment="1">
      <alignment horizontal="center"/>
    </xf>
    <xf numFmtId="0" fontId="58" fillId="0" borderId="0" xfId="1" applyFont="1" applyFill="1" applyAlignment="1">
      <alignment horizontal="center"/>
    </xf>
    <xf numFmtId="41" fontId="35" fillId="0" borderId="0" xfId="6" applyFont="1" applyAlignment="1">
      <alignment horizontal="center" vertical="center"/>
    </xf>
    <xf numFmtId="176" fontId="59" fillId="5" borderId="0" xfId="16" applyNumberFormat="1" applyFont="1" applyFill="1" applyAlignment="1">
      <alignment horizontal="center" vertical="center"/>
    </xf>
    <xf numFmtId="176" fontId="60" fillId="0" borderId="0" xfId="16" applyNumberFormat="1" applyFont="1" applyAlignment="1">
      <alignment horizontal="center" vertical="center"/>
    </xf>
    <xf numFmtId="176" fontId="61" fillId="0" borderId="0" xfId="16" applyNumberFormat="1" applyFont="1" applyAlignment="1">
      <alignment horizontal="center" vertical="center"/>
    </xf>
    <xf numFmtId="178" fontId="11" fillId="0" borderId="0" xfId="1" applyNumberFormat="1" applyFont="1" applyAlignment="1">
      <alignment horizontal="center"/>
    </xf>
    <xf numFmtId="177" fontId="32" fillId="0" borderId="0" xfId="1" applyNumberFormat="1" applyFont="1" applyAlignment="1">
      <alignment horizontal="center" vertical="center"/>
    </xf>
  </cellXfs>
  <cellStyles count="20">
    <cellStyle name="_x000a_386grabber=M" xfId="1" xr:uid="{EEE1732F-59D7-4C5F-8818-17948738F2AB}"/>
    <cellStyle name="_x000a_386grabber=M 2" xfId="2" xr:uid="{F06D9203-5FEB-4CD3-A32A-E579AAF81BC5}"/>
    <cellStyle name="Factsheet" xfId="3" xr:uid="{D5111DB2-4FF9-49C4-8059-4F04B08C660B}"/>
    <cellStyle name="백분율" xfId="4" builtinId="5"/>
    <cellStyle name="백분율 2" xfId="5" xr:uid="{80A9F2C3-B5DC-4F73-9A87-A7F477E41767}"/>
    <cellStyle name="쉼표 [0]" xfId="6" builtinId="6"/>
    <cellStyle name="쉼표 [0] 2" xfId="7" xr:uid="{3A8250D4-A8C8-4882-8833-0EF162EE8C75}"/>
    <cellStyle name="쉼표 [0] 3" xfId="8" xr:uid="{0CC0305B-432E-49F3-A26D-2F594AE2DCF5}"/>
    <cellStyle name="스타일 1" xfId="9" xr:uid="{F2C87F56-7D00-4C33-8403-04BEF09E67C9}"/>
    <cellStyle name="스타일 1 2" xfId="10" xr:uid="{A8ABB91C-160C-4404-998E-064989F62D29}"/>
    <cellStyle name="표준" xfId="0" builtinId="0"/>
    <cellStyle name="표준 2" xfId="11" xr:uid="{CB5B25F1-3928-404B-9FD1-FFE174D8F1E7}"/>
    <cellStyle name="표준 2 2" xfId="12" xr:uid="{A885E56E-06AB-4A22-892F-14788D2D7D80}"/>
    <cellStyle name="표준 3" xfId="13" xr:uid="{98263DEB-F1E1-4536-883F-1FDE9CD17EA5}"/>
    <cellStyle name="표준 4" xfId="14" xr:uid="{48EA228D-1CCE-4EC1-877E-648A9088E8DC}"/>
    <cellStyle name="표준 5" xfId="15" xr:uid="{A9681304-A289-4D72-BC28-96EE0F27148C}"/>
    <cellStyle name="표준_2000년2월손익" xfId="16" xr:uid="{F0BD1947-F340-4250-ABFE-70A13502F9F8}"/>
    <cellStyle name="표준_부서별비용" xfId="17" xr:uid="{DD41A00E-1684-4541-B342-687800F6AFC4}"/>
    <cellStyle name="하이퍼링크" xfId="18" builtinId="8"/>
    <cellStyle name="桁区切り 2" xfId="19" xr:uid="{81B87702-7F95-405C-ADE6-25586A8A6A9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7</xdr:row>
      <xdr:rowOff>56323</xdr:rowOff>
    </xdr:from>
    <xdr:to>
      <xdr:col>9</xdr:col>
      <xdr:colOff>600074</xdr:colOff>
      <xdr:row>18</xdr:row>
      <xdr:rowOff>164965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1DA7EC6E-C4F3-8042-1710-3519702BA4C7}"/>
            </a:ext>
          </a:extLst>
        </xdr:cNvPr>
        <xdr:cNvSpPr txBox="1">
          <a:spLocks noChangeArrowheads="1"/>
        </xdr:cNvSpPr>
      </xdr:nvSpPr>
      <xdr:spPr bwMode="auto">
        <a:xfrm>
          <a:off x="190499" y="1256473"/>
          <a:ext cx="7267575" cy="1994592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91440" tIns="45720" rIns="91440" bIns="45720" anchor="ctr" upright="1"/>
        <a:lstStyle/>
        <a:p>
          <a:pPr marL="0" indent="0" algn="l" rtl="0" eaLnBrk="1" latinLnBrk="1" hangingPunct="1">
            <a:lnSpc>
              <a:spcPts val="2100"/>
            </a:lnSpc>
            <a:defRPr sz="1000"/>
          </a:pP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본 자료는 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2025</a:t>
          </a: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년 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4</a:t>
          </a: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분기 실적에 대한 외부감사인의 </a:t>
          </a:r>
          <a:r>
            <a:rPr lang="ko-KR" altLang="en-US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감사</a:t>
          </a: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가 완료되지 않은 상태에서</a:t>
          </a:r>
          <a:b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</a:b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투자자 여러분의 편의를 위하여 작성된 자료입니다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. </a:t>
          </a:r>
        </a:p>
        <a:p>
          <a:pPr marL="0" indent="0" algn="l" rtl="0" eaLnBrk="1" latinLnBrk="1" hangingPunct="1">
            <a:lnSpc>
              <a:spcPts val="2100"/>
            </a:lnSpc>
            <a:defRPr sz="1000"/>
          </a:pPr>
          <a:b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</a:b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투자자는 이 자료에 포함되어 있는 정보만을 믿고 투자결정을 하지 말아야 하며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, </a:t>
          </a:r>
          <a:b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</a:b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투자책임은 전적으로 투자자 자신에게 있음을 밝혀 드립니다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.</a:t>
          </a:r>
        </a:p>
      </xdr:txBody>
    </xdr:sp>
    <xdr:clientData/>
  </xdr:twoCellAnchor>
  <xdr:oneCellAnchor>
    <xdr:from>
      <xdr:col>3</xdr:col>
      <xdr:colOff>574731</xdr:colOff>
      <xdr:row>2</xdr:row>
      <xdr:rowOff>165569</xdr:rowOff>
    </xdr:from>
    <xdr:ext cx="1638248" cy="445600"/>
    <xdr:sp macro="" textlink="">
      <xdr:nvSpPr>
        <xdr:cNvPr id="3" name="Text Box 4">
          <a:extLst>
            <a:ext uri="{FF2B5EF4-FFF2-40B4-BE49-F238E27FC236}">
              <a16:creationId xmlns:a16="http://schemas.microsoft.com/office/drawing/2014/main" id="{165EAE0E-6EA8-8D79-8F0C-949949294752}"/>
            </a:ext>
          </a:extLst>
        </xdr:cNvPr>
        <xdr:cNvSpPr txBox="1">
          <a:spLocks noChangeArrowheads="1"/>
        </xdr:cNvSpPr>
      </xdr:nvSpPr>
      <xdr:spPr bwMode="auto">
        <a:xfrm>
          <a:off x="2860731" y="508469"/>
          <a:ext cx="1638248" cy="445600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wrap="none" lIns="91440" tIns="45720" rIns="91440" bIns="45720" anchor="ctr" upright="1">
          <a:noAutofit/>
        </a:bodyPr>
        <a:lstStyle/>
        <a:p>
          <a:pPr algn="ctr" rtl="0">
            <a:defRPr sz="1000"/>
          </a:pPr>
          <a:r>
            <a:rPr lang="ko-KR" altLang="en-US" sz="2000" b="1" i="0" strike="noStrike">
              <a:solidFill>
                <a:schemeClr val="tx1"/>
              </a:solidFill>
              <a:latin typeface="+mj-ea"/>
              <a:ea typeface="+mj-ea"/>
              <a:cs typeface="Arial"/>
            </a:rPr>
            <a:t>주의 경고문</a:t>
          </a:r>
          <a:endParaRPr lang="en-US" altLang="ko-KR" sz="2000" b="1" i="0" strike="noStrike">
            <a:solidFill>
              <a:schemeClr val="tx1"/>
            </a:solidFill>
            <a:latin typeface="+mj-ea"/>
            <a:ea typeface="+mj-ea"/>
            <a:cs typeface="Arial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181927</xdr:colOff>
      <xdr:row>18</xdr:row>
      <xdr:rowOff>71118</xdr:rowOff>
    </xdr:from>
    <xdr:to>
      <xdr:col>3</xdr:col>
      <xdr:colOff>624727</xdr:colOff>
      <xdr:row>21</xdr:row>
      <xdr:rowOff>8439</xdr:rowOff>
    </xdr:to>
    <xdr:sp macro="" textlink="">
      <xdr:nvSpPr>
        <xdr:cNvPr id="22" name="Rectangle 13">
          <a:extLst>
            <a:ext uri="{FF2B5EF4-FFF2-40B4-BE49-F238E27FC236}">
              <a16:creationId xmlns:a16="http://schemas.microsoft.com/office/drawing/2014/main" id="{7EF6D063-E991-65C3-CA0C-DE048B1E70F3}"/>
            </a:ext>
          </a:extLst>
        </xdr:cNvPr>
        <xdr:cNvSpPr>
          <a:spLocks noChangeArrowheads="1"/>
        </xdr:cNvSpPr>
      </xdr:nvSpPr>
      <xdr:spPr bwMode="auto">
        <a:xfrm>
          <a:off x="181927" y="3476306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Europe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21</xdr:row>
      <xdr:rowOff>75253</xdr:rowOff>
    </xdr:from>
    <xdr:to>
      <xdr:col>3</xdr:col>
      <xdr:colOff>624727</xdr:colOff>
      <xdr:row>24</xdr:row>
      <xdr:rowOff>12574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1B857AE1-668D-11D3-FEB2-3D5A618C5849}"/>
            </a:ext>
          </a:extLst>
        </xdr:cNvPr>
        <xdr:cNvSpPr>
          <a:spLocks noChangeArrowheads="1"/>
        </xdr:cNvSpPr>
      </xdr:nvSpPr>
      <xdr:spPr bwMode="auto">
        <a:xfrm>
          <a:off x="181927" y="4016222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Taiwan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177165</xdr:colOff>
      <xdr:row>8</xdr:row>
      <xdr:rowOff>177614</xdr:rowOff>
    </xdr:from>
    <xdr:to>
      <xdr:col>3</xdr:col>
      <xdr:colOff>619965</xdr:colOff>
      <xdr:row>11</xdr:row>
      <xdr:rowOff>115404</xdr:rowOff>
    </xdr:to>
    <xdr:sp macro="" textlink="">
      <xdr:nvSpPr>
        <xdr:cNvPr id="6160" name="Rectangle 16">
          <a:extLst>
            <a:ext uri="{FF2B5EF4-FFF2-40B4-BE49-F238E27FC236}">
              <a16:creationId xmlns:a16="http://schemas.microsoft.com/office/drawing/2014/main" id="{B9B83A80-C04F-9E28-E9AE-5623D9ED41E6}"/>
            </a:ext>
          </a:extLst>
        </xdr:cNvPr>
        <xdr:cNvSpPr>
          <a:spLocks noChangeArrowheads="1"/>
        </xdr:cNvSpPr>
      </xdr:nvSpPr>
      <xdr:spPr bwMode="auto">
        <a:xfrm>
          <a:off x="177165" y="1833499"/>
          <a:ext cx="2728800" cy="487309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ko-KR" altLang="en-US" sz="1100" b="1" i="0" strike="noStrike">
              <a:solidFill>
                <a:schemeClr val="tx1"/>
              </a:solidFill>
              <a:latin typeface="+mn-ea"/>
              <a:ea typeface="+mn-ea"/>
            </a:rPr>
            <a:t>연결 대상 법인</a:t>
          </a:r>
        </a:p>
        <a:p>
          <a:pPr algn="ctr" rtl="0">
            <a:lnSpc>
              <a:spcPts val="1400"/>
            </a:lnSpc>
            <a:defRPr sz="1000"/>
          </a:pPr>
          <a:endParaRPr lang="ko-KR" altLang="en-US" sz="1100" b="1" i="0" strike="noStrike">
            <a:solidFill>
              <a:schemeClr val="tx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6</xdr:col>
      <xdr:colOff>238125</xdr:colOff>
      <xdr:row>11</xdr:row>
      <xdr:rowOff>85725</xdr:rowOff>
    </xdr:from>
    <xdr:to>
      <xdr:col>6</xdr:col>
      <xdr:colOff>238125</xdr:colOff>
      <xdr:row>12</xdr:row>
      <xdr:rowOff>66675</xdr:rowOff>
    </xdr:to>
    <xdr:sp macro="" textlink="">
      <xdr:nvSpPr>
        <xdr:cNvPr id="97260" name="Line 8">
          <a:extLst>
            <a:ext uri="{FF2B5EF4-FFF2-40B4-BE49-F238E27FC236}">
              <a16:creationId xmlns:a16="http://schemas.microsoft.com/office/drawing/2014/main" id="{56075296-EA96-042D-359D-ED3E0703A259}"/>
            </a:ext>
          </a:extLst>
        </xdr:cNvPr>
        <xdr:cNvSpPr>
          <a:spLocks noChangeShapeType="1"/>
        </xdr:cNvSpPr>
      </xdr:nvSpPr>
      <xdr:spPr bwMode="auto">
        <a:xfrm>
          <a:off x="4810125" y="2266950"/>
          <a:ext cx="0" cy="161925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19050</xdr:colOff>
      <xdr:row>11</xdr:row>
      <xdr:rowOff>114300</xdr:rowOff>
    </xdr:from>
    <xdr:to>
      <xdr:col>2</xdr:col>
      <xdr:colOff>19050</xdr:colOff>
      <xdr:row>12</xdr:row>
      <xdr:rowOff>57150</xdr:rowOff>
    </xdr:to>
    <xdr:sp macro="" textlink="">
      <xdr:nvSpPr>
        <xdr:cNvPr id="97261" name="Line 9">
          <a:extLst>
            <a:ext uri="{FF2B5EF4-FFF2-40B4-BE49-F238E27FC236}">
              <a16:creationId xmlns:a16="http://schemas.microsoft.com/office/drawing/2014/main" id="{668C0B3E-2445-05D5-A031-E079FBDD895B}"/>
            </a:ext>
          </a:extLst>
        </xdr:cNvPr>
        <xdr:cNvSpPr>
          <a:spLocks noChangeShapeType="1"/>
        </xdr:cNvSpPr>
      </xdr:nvSpPr>
      <xdr:spPr bwMode="auto">
        <a:xfrm>
          <a:off x="1543050" y="2295525"/>
          <a:ext cx="0" cy="123825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8</xdr:row>
      <xdr:rowOff>19050</xdr:rowOff>
    </xdr:from>
    <xdr:to>
      <xdr:col>3</xdr:col>
      <xdr:colOff>0</xdr:colOff>
      <xdr:row>9</xdr:row>
      <xdr:rowOff>9525</xdr:rowOff>
    </xdr:to>
    <xdr:sp macro="" textlink="">
      <xdr:nvSpPr>
        <xdr:cNvPr id="97262" name="Line 10">
          <a:extLst>
            <a:ext uri="{FF2B5EF4-FFF2-40B4-BE49-F238E27FC236}">
              <a16:creationId xmlns:a16="http://schemas.microsoft.com/office/drawing/2014/main" id="{FC8EAC7B-922D-6223-B411-66A64DE9C403}"/>
            </a:ext>
          </a:extLst>
        </xdr:cNvPr>
        <xdr:cNvSpPr>
          <a:spLocks noChangeShapeType="1"/>
        </xdr:cNvSpPr>
      </xdr:nvSpPr>
      <xdr:spPr bwMode="auto">
        <a:xfrm>
          <a:off x="2286000" y="1657350"/>
          <a:ext cx="0" cy="17145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8</xdr:row>
      <xdr:rowOff>19050</xdr:rowOff>
    </xdr:from>
    <xdr:to>
      <xdr:col>5</xdr:col>
      <xdr:colOff>104775</xdr:colOff>
      <xdr:row>9</xdr:row>
      <xdr:rowOff>9525</xdr:rowOff>
    </xdr:to>
    <xdr:sp macro="" textlink="">
      <xdr:nvSpPr>
        <xdr:cNvPr id="97263" name="Line 11">
          <a:extLst>
            <a:ext uri="{FF2B5EF4-FFF2-40B4-BE49-F238E27FC236}">
              <a16:creationId xmlns:a16="http://schemas.microsoft.com/office/drawing/2014/main" id="{43ED7960-0604-4EA1-6582-1AF224EC6BFC}"/>
            </a:ext>
          </a:extLst>
        </xdr:cNvPr>
        <xdr:cNvSpPr>
          <a:spLocks noChangeShapeType="1"/>
        </xdr:cNvSpPr>
      </xdr:nvSpPr>
      <xdr:spPr bwMode="auto">
        <a:xfrm>
          <a:off x="3914775" y="1657350"/>
          <a:ext cx="0" cy="17145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440055</xdr:colOff>
      <xdr:row>4</xdr:row>
      <xdr:rowOff>149915</xdr:rowOff>
    </xdr:from>
    <xdr:to>
      <xdr:col>5</xdr:col>
      <xdr:colOff>461065</xdr:colOff>
      <xdr:row>8</xdr:row>
      <xdr:rowOff>14085</xdr:rowOff>
    </xdr:to>
    <xdr:sp macro="" textlink="">
      <xdr:nvSpPr>
        <xdr:cNvPr id="6159" name="Rectangle 15">
          <a:extLst>
            <a:ext uri="{FF2B5EF4-FFF2-40B4-BE49-F238E27FC236}">
              <a16:creationId xmlns:a16="http://schemas.microsoft.com/office/drawing/2014/main" id="{76030783-D6CE-5973-4D0D-13D0D914C04E}"/>
            </a:ext>
          </a:extLst>
        </xdr:cNvPr>
        <xdr:cNvSpPr>
          <a:spLocks noChangeArrowheads="1"/>
        </xdr:cNvSpPr>
      </xdr:nvSpPr>
      <xdr:spPr bwMode="auto">
        <a:xfrm>
          <a:off x="1962150" y="1017748"/>
          <a:ext cx="2305050" cy="616640"/>
        </a:xfrm>
        <a:prstGeom prst="rect">
          <a:avLst/>
        </a:prstGeom>
        <a:solidFill>
          <a:srgbClr val="004C97"/>
        </a:solidFill>
        <a:ln w="28575">
          <a:solidFill>
            <a:schemeClr val="tx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400" b="1" i="0" strike="noStrike">
              <a:solidFill>
                <a:schemeClr val="bg1"/>
              </a:solidFill>
              <a:latin typeface="+mn-ea"/>
              <a:ea typeface="+mn-ea"/>
              <a:cs typeface="Arial"/>
            </a:rPr>
            <a:t>(</a:t>
          </a:r>
          <a:r>
            <a:rPr lang="ko-KR" altLang="en-US" sz="1400" b="1" i="0" strike="noStrike">
              <a:solidFill>
                <a:schemeClr val="bg1"/>
              </a:solidFill>
              <a:latin typeface="+mn-ea"/>
              <a:ea typeface="+mn-ea"/>
            </a:rPr>
            <a:t>주</a:t>
          </a:r>
          <a:r>
            <a:rPr lang="en-US" altLang="ko-KR" sz="1400" b="1" i="0" strike="noStrike">
              <a:solidFill>
                <a:schemeClr val="bg1"/>
              </a:solidFill>
              <a:latin typeface="+mn-ea"/>
              <a:ea typeface="+mn-ea"/>
              <a:cs typeface="Arial"/>
            </a:rPr>
            <a:t>)</a:t>
          </a:r>
          <a:r>
            <a:rPr lang="ko-KR" altLang="en-US" sz="1400" b="1" i="0" strike="noStrike">
              <a:solidFill>
                <a:schemeClr val="bg1"/>
              </a:solidFill>
              <a:latin typeface="+mn-ea"/>
              <a:ea typeface="+mn-ea"/>
            </a:rPr>
            <a:t>엔씨소프트</a:t>
          </a:r>
          <a:endParaRPr lang="ko-KR" altLang="en-US" sz="1400" b="1" i="0" strike="noStrike">
            <a:solidFill>
              <a:schemeClr val="bg1"/>
            </a:solidFill>
            <a:latin typeface="+mn-ea"/>
            <a:ea typeface="+mn-ea"/>
            <a:cs typeface="Arial"/>
          </a:endParaRPr>
        </a:p>
        <a:p>
          <a:pPr algn="ctr" rtl="0">
            <a:lnSpc>
              <a:spcPts val="1300"/>
            </a:lnSpc>
            <a:defRPr sz="1000"/>
          </a:pPr>
          <a:r>
            <a:rPr lang="en-US" altLang="ko-KR" sz="1000" b="1" i="0" strike="noStrike">
              <a:solidFill>
                <a:schemeClr val="bg1"/>
              </a:solidFill>
              <a:latin typeface="+mn-lt"/>
              <a:ea typeface="+mn-ea"/>
              <a:cs typeface="Arial"/>
            </a:rPr>
            <a:t>(</a:t>
          </a:r>
          <a:r>
            <a:rPr lang="ko-KR" altLang="en-US" sz="1000" b="1" i="0" strike="noStrike">
              <a:solidFill>
                <a:schemeClr val="bg1"/>
              </a:solidFill>
              <a:latin typeface="+mn-lt"/>
              <a:ea typeface="+mn-ea"/>
              <a:cs typeface="Arial"/>
            </a:rPr>
            <a:t>지배회사</a:t>
          </a:r>
          <a:r>
            <a:rPr lang="en-US" altLang="ko-KR" sz="1000" b="1" i="0" strike="noStrike">
              <a:solidFill>
                <a:schemeClr val="bg1"/>
              </a:solidFill>
              <a:latin typeface="+mn-lt"/>
              <a:ea typeface="+mn-ea"/>
              <a:cs typeface="Arial"/>
            </a:rPr>
            <a:t>)</a:t>
          </a:r>
          <a:endParaRPr lang="en-US" altLang="ko-KR" sz="1050" b="1" i="0" strike="noStrike">
            <a:solidFill>
              <a:schemeClr val="bg1"/>
            </a:solidFill>
            <a:latin typeface="+mn-lt"/>
            <a:ea typeface="+mn-ea"/>
          </a:endParaRPr>
        </a:p>
      </xdr:txBody>
    </xdr:sp>
    <xdr:clientData/>
  </xdr:twoCellAnchor>
  <xdr:twoCellAnchor>
    <xdr:from>
      <xdr:col>4</xdr:col>
      <xdr:colOff>396128</xdr:colOff>
      <xdr:row>8</xdr:row>
      <xdr:rowOff>177614</xdr:rowOff>
    </xdr:from>
    <xdr:to>
      <xdr:col>8</xdr:col>
      <xdr:colOff>76006</xdr:colOff>
      <xdr:row>11</xdr:row>
      <xdr:rowOff>115404</xdr:rowOff>
    </xdr:to>
    <xdr:sp macro="" textlink="">
      <xdr:nvSpPr>
        <xdr:cNvPr id="6161" name="Rectangle 17">
          <a:extLst>
            <a:ext uri="{FF2B5EF4-FFF2-40B4-BE49-F238E27FC236}">
              <a16:creationId xmlns:a16="http://schemas.microsoft.com/office/drawing/2014/main" id="{7A788060-1581-DDCB-7629-D587FE8B81A1}"/>
            </a:ext>
          </a:extLst>
        </xdr:cNvPr>
        <xdr:cNvSpPr>
          <a:spLocks noChangeArrowheads="1"/>
        </xdr:cNvSpPr>
      </xdr:nvSpPr>
      <xdr:spPr bwMode="auto">
        <a:xfrm>
          <a:off x="3444128" y="1802467"/>
          <a:ext cx="2733675" cy="468000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ko-KR" altLang="en-US" sz="1100" b="1" i="0" strike="noStrike">
              <a:solidFill>
                <a:schemeClr val="tx1"/>
              </a:solidFill>
              <a:latin typeface="+mn-ea"/>
              <a:ea typeface="+mn-ea"/>
            </a:rPr>
            <a:t>지분법 대상 법인</a:t>
          </a:r>
        </a:p>
        <a:p>
          <a:pPr algn="ctr" rtl="0">
            <a:lnSpc>
              <a:spcPts val="1400"/>
            </a:lnSpc>
            <a:defRPr sz="1000"/>
          </a:pPr>
          <a:endParaRPr lang="ko-KR" altLang="en-US" sz="1100" b="1" i="0" strike="noStrike">
            <a:solidFill>
              <a:schemeClr val="tx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0</xdr:col>
      <xdr:colOff>181927</xdr:colOff>
      <xdr:row>15</xdr:row>
      <xdr:rowOff>66982</xdr:rowOff>
    </xdr:from>
    <xdr:to>
      <xdr:col>3</xdr:col>
      <xdr:colOff>624727</xdr:colOff>
      <xdr:row>18</xdr:row>
      <xdr:rowOff>4304</xdr:rowOff>
    </xdr:to>
    <xdr:sp macro="" textlink="">
      <xdr:nvSpPr>
        <xdr:cNvPr id="21" name="Rectangle 12">
          <a:extLst>
            <a:ext uri="{FF2B5EF4-FFF2-40B4-BE49-F238E27FC236}">
              <a16:creationId xmlns:a16="http://schemas.microsoft.com/office/drawing/2014/main" id="{1DAE8CCC-0213-BA38-3AFD-663FA284B2B9}"/>
            </a:ext>
          </a:extLst>
        </xdr:cNvPr>
        <xdr:cNvSpPr>
          <a:spLocks noChangeArrowheads="1"/>
        </xdr:cNvSpPr>
      </xdr:nvSpPr>
      <xdr:spPr bwMode="auto">
        <a:xfrm>
          <a:off x="181927" y="2936388"/>
          <a:ext cx="2728800" cy="473104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NC America (100%)</a:t>
          </a:r>
        </a:p>
      </xdr:txBody>
    </xdr:sp>
    <xdr:clientData/>
  </xdr:twoCellAnchor>
  <xdr:twoCellAnchor>
    <xdr:from>
      <xdr:col>0</xdr:col>
      <xdr:colOff>181927</xdr:colOff>
      <xdr:row>30</xdr:row>
      <xdr:rowOff>87659</xdr:rowOff>
    </xdr:from>
    <xdr:to>
      <xdr:col>3</xdr:col>
      <xdr:colOff>624727</xdr:colOff>
      <xdr:row>33</xdr:row>
      <xdr:rowOff>24980</xdr:rowOff>
    </xdr:to>
    <xdr:sp macro="" textlink="">
      <xdr:nvSpPr>
        <xdr:cNvPr id="31" name="Rectangle 3">
          <a:extLst>
            <a:ext uri="{FF2B5EF4-FFF2-40B4-BE49-F238E27FC236}">
              <a16:creationId xmlns:a16="http://schemas.microsoft.com/office/drawing/2014/main" id="{6043005C-FA0C-60CF-7E8F-118DCA990A4A}"/>
            </a:ext>
          </a:extLst>
        </xdr:cNvPr>
        <xdr:cNvSpPr>
          <a:spLocks noChangeArrowheads="1"/>
        </xdr:cNvSpPr>
      </xdr:nvSpPr>
      <xdr:spPr bwMode="auto">
        <a:xfrm>
          <a:off x="181927" y="5635972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엔씨소프트서비스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396128</xdr:colOff>
      <xdr:row>12</xdr:row>
      <xdr:rowOff>62847</xdr:rowOff>
    </xdr:from>
    <xdr:to>
      <xdr:col>8</xdr:col>
      <xdr:colOff>76928</xdr:colOff>
      <xdr:row>15</xdr:row>
      <xdr:rowOff>168</xdr:rowOff>
    </xdr:to>
    <xdr:sp macro="" textlink="">
      <xdr:nvSpPr>
        <xdr:cNvPr id="33" name="Rectangle 5">
          <a:extLst>
            <a:ext uri="{FF2B5EF4-FFF2-40B4-BE49-F238E27FC236}">
              <a16:creationId xmlns:a16="http://schemas.microsoft.com/office/drawing/2014/main" id="{F09755C0-EE8B-E98E-D1E8-C1F627BD23CE}"/>
            </a:ext>
          </a:extLst>
        </xdr:cNvPr>
        <xdr:cNvSpPr>
          <a:spLocks noChangeArrowheads="1"/>
        </xdr:cNvSpPr>
      </xdr:nvSpPr>
      <xdr:spPr bwMode="auto">
        <a:xfrm>
          <a:off x="3444128" y="2396472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라이브커넥트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(14%)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181927</xdr:colOff>
      <xdr:row>33</xdr:row>
      <xdr:rowOff>91794</xdr:rowOff>
    </xdr:from>
    <xdr:to>
      <xdr:col>3</xdr:col>
      <xdr:colOff>624727</xdr:colOff>
      <xdr:row>36</xdr:row>
      <xdr:rowOff>17210</xdr:rowOff>
    </xdr:to>
    <xdr:sp macro="" textlink="">
      <xdr:nvSpPr>
        <xdr:cNvPr id="25" name="Rectangle 3">
          <a:extLst>
            <a:ext uri="{FF2B5EF4-FFF2-40B4-BE49-F238E27FC236}">
              <a16:creationId xmlns:a16="http://schemas.microsoft.com/office/drawing/2014/main" id="{C1CA041E-2B28-BB9E-7B1B-4D17B46E861C}"/>
            </a:ext>
          </a:extLst>
        </xdr:cNvPr>
        <xdr:cNvSpPr>
          <a:spLocks noChangeArrowheads="1"/>
        </xdr:cNvSpPr>
      </xdr:nvSpPr>
      <xdr:spPr bwMode="auto">
        <a:xfrm>
          <a:off x="181927" y="6175888"/>
          <a:ext cx="2728800" cy="461197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엔씨아이티에스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12</xdr:row>
      <xdr:rowOff>62847</xdr:rowOff>
    </xdr:from>
    <xdr:to>
      <xdr:col>3</xdr:col>
      <xdr:colOff>624727</xdr:colOff>
      <xdr:row>15</xdr:row>
      <xdr:rowOff>168</xdr:rowOff>
    </xdr:to>
    <xdr:sp macro="" textlink="">
      <xdr:nvSpPr>
        <xdr:cNvPr id="27" name="Rectangle 1">
          <a:extLst>
            <a:ext uri="{FF2B5EF4-FFF2-40B4-BE49-F238E27FC236}">
              <a16:creationId xmlns:a16="http://schemas.microsoft.com/office/drawing/2014/main" id="{9098573A-57BA-5F11-3627-FE8DE4A0F48A}"/>
            </a:ext>
          </a:extLst>
        </xdr:cNvPr>
        <xdr:cNvSpPr>
          <a:spLocks noChangeArrowheads="1"/>
        </xdr:cNvSpPr>
      </xdr:nvSpPr>
      <xdr:spPr bwMode="auto">
        <a:xfrm>
          <a:off x="181927" y="2396472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NC West</a:t>
          </a:r>
          <a:r>
            <a:rPr lang="en-US" altLang="ko-KR" sz="1100" b="0" i="0" strike="noStrike" baseline="0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 Holdings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 (100%)</a:t>
          </a:r>
        </a:p>
      </xdr:txBody>
    </xdr:sp>
    <xdr:clientData/>
  </xdr:twoCellAnchor>
  <xdr:twoCellAnchor>
    <xdr:from>
      <xdr:col>0</xdr:col>
      <xdr:colOff>181927</xdr:colOff>
      <xdr:row>24</xdr:row>
      <xdr:rowOff>79388</xdr:rowOff>
    </xdr:from>
    <xdr:to>
      <xdr:col>3</xdr:col>
      <xdr:colOff>624727</xdr:colOff>
      <xdr:row>27</xdr:row>
      <xdr:rowOff>16710</xdr:rowOff>
    </xdr:to>
    <xdr:sp macro="" textlink="">
      <xdr:nvSpPr>
        <xdr:cNvPr id="28" name="Rectangle 3">
          <a:extLst>
            <a:ext uri="{FF2B5EF4-FFF2-40B4-BE49-F238E27FC236}">
              <a16:creationId xmlns:a16="http://schemas.microsoft.com/office/drawing/2014/main" id="{D657BECB-9378-66F3-754C-C2CAC2E28DE7}"/>
            </a:ext>
          </a:extLst>
        </xdr:cNvPr>
        <xdr:cNvSpPr>
          <a:spLocks noChangeArrowheads="1"/>
        </xdr:cNvSpPr>
      </xdr:nvSpPr>
      <xdr:spPr bwMode="auto">
        <a:xfrm>
          <a:off x="181927" y="4556138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Japan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396128</xdr:colOff>
      <xdr:row>15</xdr:row>
      <xdr:rowOff>65791</xdr:rowOff>
    </xdr:from>
    <xdr:to>
      <xdr:col>8</xdr:col>
      <xdr:colOff>76928</xdr:colOff>
      <xdr:row>18</xdr:row>
      <xdr:rowOff>3113</xdr:rowOff>
    </xdr:to>
    <xdr:sp macro="" textlink="">
      <xdr:nvSpPr>
        <xdr:cNvPr id="42" name="Rectangle 7">
          <a:extLst>
            <a:ext uri="{FF2B5EF4-FFF2-40B4-BE49-F238E27FC236}">
              <a16:creationId xmlns:a16="http://schemas.microsoft.com/office/drawing/2014/main" id="{8623A38A-6EDC-ECA0-1818-F0D10EAFBA51}"/>
            </a:ext>
          </a:extLst>
        </xdr:cNvPr>
        <xdr:cNvSpPr>
          <a:spLocks noChangeArrowheads="1"/>
        </xdr:cNvSpPr>
      </xdr:nvSpPr>
      <xdr:spPr bwMode="auto">
        <a:xfrm>
          <a:off x="3444128" y="2935197"/>
          <a:ext cx="2728800" cy="473104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재담미디어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(33%)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18</xdr:row>
      <xdr:rowOff>68736</xdr:rowOff>
    </xdr:from>
    <xdr:to>
      <xdr:col>8</xdr:col>
      <xdr:colOff>76928</xdr:colOff>
      <xdr:row>21</xdr:row>
      <xdr:rowOff>6057</xdr:rowOff>
    </xdr:to>
    <xdr:sp macro="" textlink="">
      <xdr:nvSpPr>
        <xdr:cNvPr id="43" name="Rectangle 7">
          <a:extLst>
            <a:ext uri="{FF2B5EF4-FFF2-40B4-BE49-F238E27FC236}">
              <a16:creationId xmlns:a16="http://schemas.microsoft.com/office/drawing/2014/main" id="{189BBE42-21A5-79B2-2D7D-5F4EACDA006C}"/>
            </a:ext>
          </a:extLst>
        </xdr:cNvPr>
        <xdr:cNvSpPr>
          <a:spLocks noChangeArrowheads="1"/>
        </xdr:cNvSpPr>
      </xdr:nvSpPr>
      <xdr:spPr bwMode="auto">
        <a:xfrm>
          <a:off x="3444128" y="3473924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메리크리스마스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(31%)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21</xdr:row>
      <xdr:rowOff>71680</xdr:rowOff>
    </xdr:from>
    <xdr:to>
      <xdr:col>8</xdr:col>
      <xdr:colOff>76928</xdr:colOff>
      <xdr:row>24</xdr:row>
      <xdr:rowOff>9002</xdr:rowOff>
    </xdr:to>
    <xdr:sp macro="" textlink="">
      <xdr:nvSpPr>
        <xdr:cNvPr id="40" name="Rectangle 7">
          <a:extLst>
            <a:ext uri="{FF2B5EF4-FFF2-40B4-BE49-F238E27FC236}">
              <a16:creationId xmlns:a16="http://schemas.microsoft.com/office/drawing/2014/main" id="{5620D9ED-738D-FF73-0C0D-9D77D19B3340}"/>
            </a:ext>
          </a:extLst>
        </xdr:cNvPr>
        <xdr:cNvSpPr>
          <a:spLocks noChangeArrowheads="1"/>
        </xdr:cNvSpPr>
      </xdr:nvSpPr>
      <xdr:spPr bwMode="auto">
        <a:xfrm>
          <a:off x="3444128" y="4012649"/>
          <a:ext cx="2728800" cy="47310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포스크리에이티브파티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(8%)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181927</xdr:colOff>
      <xdr:row>36</xdr:row>
      <xdr:rowOff>84024</xdr:rowOff>
    </xdr:from>
    <xdr:to>
      <xdr:col>3</xdr:col>
      <xdr:colOff>624727</xdr:colOff>
      <xdr:row>39</xdr:row>
      <xdr:rowOff>33251</xdr:rowOff>
    </xdr:to>
    <xdr:sp macro="" textlink="">
      <xdr:nvSpPr>
        <xdr:cNvPr id="49" name="Rectangle 3">
          <a:extLst>
            <a:ext uri="{FF2B5EF4-FFF2-40B4-BE49-F238E27FC236}">
              <a16:creationId xmlns:a16="http://schemas.microsoft.com/office/drawing/2014/main" id="{0F0389CD-03CD-DB2D-205B-5F7DE6565461}"/>
            </a:ext>
          </a:extLst>
        </xdr:cNvPr>
        <xdr:cNvSpPr>
          <a:spLocks noChangeArrowheads="1"/>
        </xdr:cNvSpPr>
      </xdr:nvSpPr>
      <xdr:spPr bwMode="auto">
        <a:xfrm>
          <a:off x="181927" y="6703899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엔씨다이노스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396128</xdr:colOff>
      <xdr:row>24</xdr:row>
      <xdr:rowOff>74625</xdr:rowOff>
    </xdr:from>
    <xdr:to>
      <xdr:col>8</xdr:col>
      <xdr:colOff>76928</xdr:colOff>
      <xdr:row>27</xdr:row>
      <xdr:rowOff>11947</xdr:rowOff>
    </xdr:to>
    <xdr:sp macro="" textlink="">
      <xdr:nvSpPr>
        <xdr:cNvPr id="2" name="Rectangle 7">
          <a:extLst>
            <a:ext uri="{FF2B5EF4-FFF2-40B4-BE49-F238E27FC236}">
              <a16:creationId xmlns:a16="http://schemas.microsoft.com/office/drawing/2014/main" id="{8368EE06-C4DD-9632-8ED3-65DDC0FEFDC6}"/>
            </a:ext>
          </a:extLst>
        </xdr:cNvPr>
        <xdr:cNvSpPr>
          <a:spLocks noChangeArrowheads="1"/>
        </xdr:cNvSpPr>
      </xdr:nvSpPr>
      <xdr:spPr bwMode="auto">
        <a:xfrm>
          <a:off x="3444128" y="4551375"/>
          <a:ext cx="2728800" cy="47310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빅게임스튜디오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(17%)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27</xdr:row>
      <xdr:rowOff>77570</xdr:rowOff>
    </xdr:from>
    <xdr:to>
      <xdr:col>8</xdr:col>
      <xdr:colOff>76928</xdr:colOff>
      <xdr:row>30</xdr:row>
      <xdr:rowOff>14891</xdr:rowOff>
    </xdr:to>
    <xdr:sp macro="" textlink="">
      <xdr:nvSpPr>
        <xdr:cNvPr id="3" name="Rectangle 7">
          <a:extLst>
            <a:ext uri="{FF2B5EF4-FFF2-40B4-BE49-F238E27FC236}">
              <a16:creationId xmlns:a16="http://schemas.microsoft.com/office/drawing/2014/main" id="{C4279621-1D33-5BDB-5D85-62A4DE018DDE}"/>
            </a:ext>
          </a:extLst>
        </xdr:cNvPr>
        <xdr:cNvSpPr>
          <a:spLocks noChangeArrowheads="1"/>
        </xdr:cNvSpPr>
      </xdr:nvSpPr>
      <xdr:spPr bwMode="auto">
        <a:xfrm>
          <a:off x="3444128" y="5090101"/>
          <a:ext cx="2728800" cy="47310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Moon Rover AB (23%)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181927</xdr:colOff>
      <xdr:row>27</xdr:row>
      <xdr:rowOff>83524</xdr:rowOff>
    </xdr:from>
    <xdr:to>
      <xdr:col>3</xdr:col>
      <xdr:colOff>624727</xdr:colOff>
      <xdr:row>30</xdr:row>
      <xdr:rowOff>20845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C0FCE477-91C5-54BE-F565-B64481BEE7EF}"/>
            </a:ext>
          </a:extLst>
        </xdr:cNvPr>
        <xdr:cNvSpPr>
          <a:spLocks noChangeArrowheads="1"/>
        </xdr:cNvSpPr>
      </xdr:nvSpPr>
      <xdr:spPr bwMode="auto">
        <a:xfrm>
          <a:off x="181927" y="5096055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NCSOFT</a:t>
          </a:r>
          <a:r>
            <a:rPr lang="en-US" altLang="ko-KR" sz="1100" b="0" i="0" strike="noStrike" baseline="0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ASIA HOLDINGS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39</xdr:row>
      <xdr:rowOff>100065</xdr:rowOff>
    </xdr:from>
    <xdr:to>
      <xdr:col>3</xdr:col>
      <xdr:colOff>624727</xdr:colOff>
      <xdr:row>42</xdr:row>
      <xdr:rowOff>37387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B38320C5-295C-50AD-7D0E-C9F352954F07}"/>
            </a:ext>
          </a:extLst>
        </xdr:cNvPr>
        <xdr:cNvSpPr>
          <a:spLocks noChangeArrowheads="1"/>
        </xdr:cNvSpPr>
      </xdr:nvSpPr>
      <xdr:spPr bwMode="auto">
        <a:xfrm>
          <a:off x="181927" y="7243815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엔씨큐에이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42</xdr:row>
      <xdr:rowOff>104201</xdr:rowOff>
    </xdr:from>
    <xdr:to>
      <xdr:col>3</xdr:col>
      <xdr:colOff>624727</xdr:colOff>
      <xdr:row>45</xdr:row>
      <xdr:rowOff>41522</xdr:rowOff>
    </xdr:to>
    <xdr:sp macro="" textlink="">
      <xdr:nvSpPr>
        <xdr:cNvPr id="8" name="Rectangle 3">
          <a:extLst>
            <a:ext uri="{FF2B5EF4-FFF2-40B4-BE49-F238E27FC236}">
              <a16:creationId xmlns:a16="http://schemas.microsoft.com/office/drawing/2014/main" id="{C1644334-0F85-95E2-E5B0-B2008D2BD88F}"/>
            </a:ext>
          </a:extLst>
        </xdr:cNvPr>
        <xdr:cNvSpPr>
          <a:spLocks noChangeArrowheads="1"/>
        </xdr:cNvSpPr>
      </xdr:nvSpPr>
      <xdr:spPr bwMode="auto">
        <a:xfrm>
          <a:off x="181927" y="7783732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엔씨아이디에스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45</xdr:row>
      <xdr:rowOff>108336</xdr:rowOff>
    </xdr:from>
    <xdr:to>
      <xdr:col>3</xdr:col>
      <xdr:colOff>624727</xdr:colOff>
      <xdr:row>48</xdr:row>
      <xdr:rowOff>45657</xdr:rowOff>
    </xdr:to>
    <xdr:sp macro="" textlink="">
      <xdr:nvSpPr>
        <xdr:cNvPr id="5" name="Rectangle 3">
          <a:extLst>
            <a:ext uri="{FF2B5EF4-FFF2-40B4-BE49-F238E27FC236}">
              <a16:creationId xmlns:a16="http://schemas.microsoft.com/office/drawing/2014/main" id="{70BF553F-E0F3-3DFB-63C4-A352F4FFC8EA}"/>
            </a:ext>
          </a:extLst>
        </xdr:cNvPr>
        <xdr:cNvSpPr>
          <a:spLocks noChangeArrowheads="1"/>
        </xdr:cNvSpPr>
      </xdr:nvSpPr>
      <xdr:spPr bwMode="auto">
        <a:xfrm>
          <a:off x="181927" y="8323649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퍼스트스파크게임즈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48</xdr:row>
      <xdr:rowOff>112471</xdr:rowOff>
    </xdr:from>
    <xdr:to>
      <xdr:col>3</xdr:col>
      <xdr:colOff>624727</xdr:colOff>
      <xdr:row>51</xdr:row>
      <xdr:rowOff>49793</xdr:rowOff>
    </xdr:to>
    <xdr:sp macro="" textlink="">
      <xdr:nvSpPr>
        <xdr:cNvPr id="6" name="Rectangle 3">
          <a:extLst>
            <a:ext uri="{FF2B5EF4-FFF2-40B4-BE49-F238E27FC236}">
              <a16:creationId xmlns:a16="http://schemas.microsoft.com/office/drawing/2014/main" id="{06E871BF-7830-FCBA-CCD9-484142FEAF28}"/>
            </a:ext>
          </a:extLst>
        </xdr:cNvPr>
        <xdr:cNvSpPr>
          <a:spLocks noChangeArrowheads="1"/>
        </xdr:cNvSpPr>
      </xdr:nvSpPr>
      <xdr:spPr bwMode="auto">
        <a:xfrm>
          <a:off x="181927" y="8863565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빅파이어게임즈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51</xdr:row>
      <xdr:rowOff>116607</xdr:rowOff>
    </xdr:from>
    <xdr:to>
      <xdr:col>3</xdr:col>
      <xdr:colOff>624727</xdr:colOff>
      <xdr:row>54</xdr:row>
      <xdr:rowOff>53929</xdr:rowOff>
    </xdr:to>
    <xdr:sp macro="" textlink="">
      <xdr:nvSpPr>
        <xdr:cNvPr id="9" name="Rectangle 3">
          <a:extLst>
            <a:ext uri="{FF2B5EF4-FFF2-40B4-BE49-F238E27FC236}">
              <a16:creationId xmlns:a16="http://schemas.microsoft.com/office/drawing/2014/main" id="{8623474D-FCA5-C35E-B147-D6AC4A18025B}"/>
            </a:ext>
          </a:extLst>
        </xdr:cNvPr>
        <xdr:cNvSpPr>
          <a:spLocks noChangeArrowheads="1"/>
        </xdr:cNvSpPr>
      </xdr:nvSpPr>
      <xdr:spPr bwMode="auto">
        <a:xfrm>
          <a:off x="181927" y="9403482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루디우스게임즈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54</xdr:row>
      <xdr:rowOff>120742</xdr:rowOff>
    </xdr:from>
    <xdr:to>
      <xdr:col>3</xdr:col>
      <xdr:colOff>624727</xdr:colOff>
      <xdr:row>57</xdr:row>
      <xdr:rowOff>58063</xdr:rowOff>
    </xdr:to>
    <xdr:sp macro="" textlink="">
      <xdr:nvSpPr>
        <xdr:cNvPr id="10" name="Rectangle 3">
          <a:extLst>
            <a:ext uri="{FF2B5EF4-FFF2-40B4-BE49-F238E27FC236}">
              <a16:creationId xmlns:a16="http://schemas.microsoft.com/office/drawing/2014/main" id="{629B71BA-EFA8-9B89-A145-CDED0890799B}"/>
            </a:ext>
          </a:extLst>
        </xdr:cNvPr>
        <xdr:cNvSpPr>
          <a:spLocks noChangeArrowheads="1"/>
        </xdr:cNvSpPr>
      </xdr:nvSpPr>
      <xdr:spPr bwMode="auto">
        <a:xfrm>
          <a:off x="181927" y="9943398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엔씨에이아이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396128</xdr:colOff>
      <xdr:row>30</xdr:row>
      <xdr:rowOff>80514</xdr:rowOff>
    </xdr:from>
    <xdr:to>
      <xdr:col>8</xdr:col>
      <xdr:colOff>76928</xdr:colOff>
      <xdr:row>33</xdr:row>
      <xdr:rowOff>17835</xdr:rowOff>
    </xdr:to>
    <xdr:sp macro="" textlink="">
      <xdr:nvSpPr>
        <xdr:cNvPr id="11" name="Rectangle 7">
          <a:extLst>
            <a:ext uri="{FF2B5EF4-FFF2-40B4-BE49-F238E27FC236}">
              <a16:creationId xmlns:a16="http://schemas.microsoft.com/office/drawing/2014/main" id="{F52A0BB7-88D9-73AD-B051-73A03E3A86A8}"/>
            </a:ext>
          </a:extLst>
        </xdr:cNvPr>
        <xdr:cNvSpPr>
          <a:spLocks noChangeArrowheads="1"/>
        </xdr:cNvSpPr>
      </xdr:nvSpPr>
      <xdr:spPr bwMode="auto">
        <a:xfrm>
          <a:off x="3444128" y="5628827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미스틸게임즈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(9%)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33</xdr:row>
      <xdr:rowOff>83458</xdr:rowOff>
    </xdr:from>
    <xdr:to>
      <xdr:col>8</xdr:col>
      <xdr:colOff>76928</xdr:colOff>
      <xdr:row>36</xdr:row>
      <xdr:rowOff>18398</xdr:rowOff>
    </xdr:to>
    <xdr:sp macro="" textlink="">
      <xdr:nvSpPr>
        <xdr:cNvPr id="12" name="Rectangle 7">
          <a:extLst>
            <a:ext uri="{FF2B5EF4-FFF2-40B4-BE49-F238E27FC236}">
              <a16:creationId xmlns:a16="http://schemas.microsoft.com/office/drawing/2014/main" id="{9B13AF3B-1C74-A6E6-FAAB-C9484A9F7428}"/>
            </a:ext>
          </a:extLst>
        </xdr:cNvPr>
        <xdr:cNvSpPr>
          <a:spLocks noChangeArrowheads="1"/>
        </xdr:cNvSpPr>
      </xdr:nvSpPr>
      <xdr:spPr bwMode="auto">
        <a:xfrm>
          <a:off x="3444128" y="6167552"/>
          <a:ext cx="2728800" cy="470721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Virtual Alchemy (11%)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36</xdr:row>
      <xdr:rowOff>84024</xdr:rowOff>
    </xdr:from>
    <xdr:to>
      <xdr:col>8</xdr:col>
      <xdr:colOff>76928</xdr:colOff>
      <xdr:row>39</xdr:row>
      <xdr:rowOff>33251</xdr:rowOff>
    </xdr:to>
    <xdr:sp macro="" textlink="">
      <xdr:nvSpPr>
        <xdr:cNvPr id="13" name="Rectangle 7">
          <a:extLst>
            <a:ext uri="{FF2B5EF4-FFF2-40B4-BE49-F238E27FC236}">
              <a16:creationId xmlns:a16="http://schemas.microsoft.com/office/drawing/2014/main" id="{FA69D74B-D517-C9DB-A8CB-4F338659170D}"/>
            </a:ext>
          </a:extLst>
        </xdr:cNvPr>
        <xdr:cNvSpPr>
          <a:spLocks noChangeArrowheads="1"/>
        </xdr:cNvSpPr>
      </xdr:nvSpPr>
      <xdr:spPr bwMode="auto">
        <a:xfrm>
          <a:off x="3444128" y="6703899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emptyvessel Inc. (13%)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393747</xdr:colOff>
      <xdr:row>39</xdr:row>
      <xdr:rowOff>105456</xdr:rowOff>
    </xdr:from>
    <xdr:to>
      <xdr:col>8</xdr:col>
      <xdr:colOff>74547</xdr:colOff>
      <xdr:row>42</xdr:row>
      <xdr:rowOff>42777</xdr:rowOff>
    </xdr:to>
    <xdr:sp macro="" textlink="">
      <xdr:nvSpPr>
        <xdr:cNvPr id="14" name="Rectangle 7">
          <a:extLst>
            <a:ext uri="{FF2B5EF4-FFF2-40B4-BE49-F238E27FC236}">
              <a16:creationId xmlns:a16="http://schemas.microsoft.com/office/drawing/2014/main" id="{AD9C6A23-526E-47B5-9A79-0CC63264D21D}"/>
            </a:ext>
          </a:extLst>
        </xdr:cNvPr>
        <xdr:cNvSpPr>
          <a:spLocks noChangeArrowheads="1"/>
        </xdr:cNvSpPr>
      </xdr:nvSpPr>
      <xdr:spPr bwMode="auto">
        <a:xfrm>
          <a:off x="3441747" y="7249206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덱사스튜디오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(10%)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379460</xdr:colOff>
      <xdr:row>42</xdr:row>
      <xdr:rowOff>126888</xdr:rowOff>
    </xdr:from>
    <xdr:to>
      <xdr:col>8</xdr:col>
      <xdr:colOff>60260</xdr:colOff>
      <xdr:row>45</xdr:row>
      <xdr:rowOff>64208</xdr:rowOff>
    </xdr:to>
    <xdr:sp macro="" textlink="">
      <xdr:nvSpPr>
        <xdr:cNvPr id="15" name="Rectangle 7">
          <a:extLst>
            <a:ext uri="{FF2B5EF4-FFF2-40B4-BE49-F238E27FC236}">
              <a16:creationId xmlns:a16="http://schemas.microsoft.com/office/drawing/2014/main" id="{F68074AF-E802-4BFA-B5B2-1411FF77E134}"/>
            </a:ext>
          </a:extLst>
        </xdr:cNvPr>
        <xdr:cNvSpPr>
          <a:spLocks noChangeArrowheads="1"/>
        </xdr:cNvSpPr>
      </xdr:nvSpPr>
      <xdr:spPr bwMode="auto">
        <a:xfrm>
          <a:off x="3427460" y="7806419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디나미스원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(9%)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실행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0DA85-DE92-489D-80FA-59FCD21326A2}">
  <sheetPr>
    <pageSetUpPr fitToPage="1"/>
  </sheetPr>
  <dimension ref="A1"/>
  <sheetViews>
    <sheetView showGridLines="0" tabSelected="1" view="pageBreakPreview" zoomScaleNormal="100" zoomScaleSheetLayoutView="100" workbookViewId="0"/>
  </sheetViews>
  <sheetFormatPr defaultRowHeight="13.5"/>
  <cols>
    <col min="1" max="16384" width="8.88671875" style="67"/>
  </cols>
  <sheetData/>
  <phoneticPr fontId="3" type="noConversion"/>
  <printOptions horizontalCentered="1" verticalCentered="1"/>
  <pageMargins left="0.23622047244094491" right="0.39370078740157483" top="0.98425196850393704" bottom="0.98425196850393704" header="0.51181102362204722" footer="0.51181102362204722"/>
  <pageSetup paperSize="9" scale="9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CC532-FFC7-47A8-BE10-C1F84222559A}">
  <sheetPr>
    <pageSetUpPr fitToPage="1"/>
  </sheetPr>
  <dimension ref="A1:I39"/>
  <sheetViews>
    <sheetView showGridLines="0" zoomScaleNormal="100" zoomScaleSheetLayoutView="100" workbookViewId="0"/>
  </sheetViews>
  <sheetFormatPr defaultRowHeight="14.25" customHeight="1"/>
  <cols>
    <col min="1" max="8" width="8.88671875" style="1"/>
    <col min="9" max="9" width="2.88671875" style="1" customWidth="1"/>
    <col min="10" max="16384" width="8.88671875" style="1"/>
  </cols>
  <sheetData>
    <row r="1" spans="1:9" s="4" customFormat="1" ht="14.25" customHeight="1">
      <c r="A1" s="2"/>
      <c r="B1" s="3"/>
      <c r="C1" s="3"/>
      <c r="D1" s="3"/>
      <c r="E1" s="3"/>
      <c r="F1" s="3"/>
      <c r="G1" s="3"/>
      <c r="H1" s="3"/>
      <c r="I1" s="3"/>
    </row>
    <row r="2" spans="1:9" s="4" customFormat="1" ht="14.25" customHeight="1">
      <c r="A2" s="3"/>
      <c r="B2" s="3"/>
      <c r="C2" s="3"/>
      <c r="D2" s="3"/>
      <c r="E2" s="3"/>
      <c r="F2" s="3"/>
      <c r="G2" s="3"/>
      <c r="H2" s="3"/>
      <c r="I2" s="3"/>
    </row>
    <row r="3" spans="1:9" s="6" customFormat="1" ht="29.25" customHeight="1">
      <c r="A3" s="233" t="s">
        <v>291</v>
      </c>
      <c r="B3" s="233"/>
      <c r="C3" s="233"/>
      <c r="D3" s="233"/>
      <c r="E3" s="233"/>
      <c r="F3" s="233"/>
      <c r="G3" s="233"/>
      <c r="H3" s="233"/>
      <c r="I3" s="233"/>
    </row>
    <row r="4" spans="1:9" s="4" customFormat="1" ht="14.25" customHeight="1">
      <c r="A4" s="5"/>
      <c r="B4" s="5"/>
      <c r="C4" s="5"/>
      <c r="D4" s="5"/>
      <c r="E4" s="5"/>
      <c r="F4" s="5"/>
      <c r="G4" s="5"/>
      <c r="H4" s="5"/>
      <c r="I4" s="5"/>
    </row>
    <row r="5" spans="1:9" s="4" customFormat="1" ht="14.25" customHeight="1">
      <c r="A5" s="5"/>
      <c r="B5" s="5"/>
      <c r="C5" s="5"/>
      <c r="D5" s="5"/>
      <c r="E5" s="5"/>
      <c r="F5" s="5"/>
      <c r="G5" s="5"/>
      <c r="H5" s="5"/>
      <c r="I5" s="5"/>
    </row>
    <row r="6" spans="1:9" s="4" customFormat="1" ht="14.25" customHeight="1">
      <c r="A6" s="5"/>
      <c r="B6" s="5"/>
      <c r="C6" s="5"/>
      <c r="D6" s="5"/>
      <c r="E6" s="5"/>
      <c r="F6" s="5"/>
      <c r="G6" s="5"/>
      <c r="H6" s="5"/>
      <c r="I6" s="5"/>
    </row>
    <row r="7" spans="1:9" s="4" customFormat="1" ht="14.25" customHeight="1">
      <c r="A7" s="5"/>
      <c r="B7" s="5"/>
      <c r="C7" s="5"/>
      <c r="D7" s="5"/>
      <c r="E7" s="5"/>
      <c r="F7" s="5"/>
      <c r="G7" s="5"/>
      <c r="H7" s="5"/>
      <c r="I7" s="5"/>
    </row>
    <row r="8" spans="1:9" s="4" customFormat="1" ht="14.25" customHeight="1">
      <c r="A8" s="5"/>
      <c r="B8" s="5"/>
      <c r="C8" s="5"/>
      <c r="D8" s="5"/>
      <c r="E8" s="5"/>
      <c r="F8" s="5"/>
      <c r="G8" s="5"/>
      <c r="H8" s="5"/>
      <c r="I8" s="5"/>
    </row>
    <row r="9" spans="1:9" s="4" customFormat="1" ht="14.25" customHeight="1">
      <c r="A9" s="5"/>
      <c r="B9" s="5"/>
      <c r="C9" s="5"/>
      <c r="D9" s="5"/>
      <c r="E9" s="5"/>
      <c r="F9" s="5"/>
      <c r="G9" s="5"/>
      <c r="H9" s="5"/>
      <c r="I9" s="5"/>
    </row>
    <row r="10" spans="1:9" s="4" customFormat="1" ht="14.25" customHeight="1">
      <c r="A10" s="5"/>
      <c r="B10" s="5"/>
      <c r="C10" s="5"/>
      <c r="D10" s="5"/>
      <c r="E10" s="5"/>
      <c r="F10" s="5"/>
      <c r="G10" s="5"/>
      <c r="H10" s="5"/>
      <c r="I10" s="5"/>
    </row>
    <row r="11" spans="1:9" s="4" customFormat="1" ht="14.25" customHeight="1">
      <c r="A11" s="5"/>
      <c r="B11" s="5"/>
      <c r="C11" s="5"/>
      <c r="D11" s="5"/>
      <c r="E11" s="5"/>
      <c r="F11" s="5"/>
      <c r="G11" s="5"/>
      <c r="H11" s="5"/>
      <c r="I11" s="5"/>
    </row>
    <row r="12" spans="1:9" s="4" customFormat="1" ht="14.25" customHeight="1">
      <c r="A12" s="5"/>
      <c r="B12" s="5"/>
      <c r="C12" s="5"/>
      <c r="D12" s="5"/>
      <c r="E12" s="5"/>
      <c r="F12" s="5"/>
      <c r="G12" s="5"/>
      <c r="H12" s="5"/>
      <c r="I12" s="5"/>
    </row>
    <row r="13" spans="1:9" s="4" customFormat="1" ht="14.25" customHeight="1">
      <c r="A13" s="5"/>
      <c r="B13" s="5"/>
      <c r="C13" s="5"/>
      <c r="D13" s="5"/>
      <c r="E13" s="5"/>
      <c r="F13" s="5"/>
      <c r="G13" s="5"/>
      <c r="H13" s="5"/>
      <c r="I13" s="5"/>
    </row>
    <row r="14" spans="1:9" s="4" customFormat="1" ht="14.25" customHeight="1">
      <c r="A14" s="5"/>
      <c r="B14" s="5"/>
      <c r="C14" s="5"/>
      <c r="D14" s="5"/>
      <c r="E14" s="5"/>
      <c r="F14" s="5"/>
      <c r="G14" s="5"/>
      <c r="H14" s="5"/>
      <c r="I14" s="5"/>
    </row>
    <row r="15" spans="1:9" s="4" customFormat="1" ht="14.25" customHeight="1">
      <c r="A15" s="5"/>
      <c r="B15" s="5"/>
      <c r="C15" s="5"/>
      <c r="D15" s="5"/>
      <c r="E15" s="5"/>
      <c r="F15" s="5"/>
      <c r="G15" s="5"/>
      <c r="H15" s="5"/>
      <c r="I15" s="5"/>
    </row>
    <row r="16" spans="1:9" s="4" customFormat="1" ht="14.25" customHeight="1">
      <c r="A16" s="5"/>
      <c r="B16" s="5"/>
      <c r="C16" s="5"/>
      <c r="D16" s="5"/>
      <c r="E16" s="5"/>
      <c r="F16" s="5"/>
      <c r="G16" s="5"/>
      <c r="H16" s="5"/>
      <c r="I16" s="5"/>
    </row>
    <row r="17" spans="1:9" s="4" customFormat="1" ht="14.25" customHeight="1">
      <c r="A17" s="5"/>
      <c r="B17" s="5"/>
      <c r="C17" s="5"/>
      <c r="D17" s="5"/>
      <c r="E17" s="5"/>
      <c r="F17" s="5"/>
      <c r="G17" s="5"/>
      <c r="H17" s="5"/>
      <c r="I17" s="5"/>
    </row>
    <row r="18" spans="1:9" s="4" customFormat="1" ht="14.25" customHeight="1">
      <c r="A18" s="5"/>
      <c r="B18" s="5"/>
      <c r="C18" s="5"/>
      <c r="D18" s="5"/>
      <c r="E18" s="5"/>
      <c r="F18" s="5"/>
      <c r="G18" s="5"/>
      <c r="H18" s="5"/>
      <c r="I18" s="5"/>
    </row>
    <row r="19" spans="1:9" s="4" customFormat="1" ht="14.25" customHeight="1">
      <c r="A19" s="5"/>
      <c r="B19" s="5"/>
      <c r="C19" s="5"/>
      <c r="D19" s="5"/>
      <c r="E19" s="5"/>
      <c r="F19" s="5"/>
      <c r="G19" s="5"/>
      <c r="H19" s="5"/>
      <c r="I19" s="5"/>
    </row>
    <row r="20" spans="1:9" s="4" customFormat="1" ht="14.25" customHeight="1">
      <c r="A20" s="5"/>
      <c r="B20" s="5"/>
      <c r="C20" s="5"/>
      <c r="D20" s="5"/>
      <c r="E20" s="5"/>
      <c r="F20" s="5"/>
      <c r="G20" s="5"/>
      <c r="H20" s="5"/>
      <c r="I20" s="5"/>
    </row>
    <row r="21" spans="1:9" s="4" customFormat="1" ht="14.25" customHeight="1">
      <c r="A21" s="5"/>
      <c r="B21" s="5"/>
      <c r="C21" s="5"/>
      <c r="D21" s="5"/>
      <c r="E21" s="5"/>
      <c r="F21" s="5"/>
      <c r="G21" s="5"/>
      <c r="H21" s="5"/>
      <c r="I21" s="5"/>
    </row>
    <row r="22" spans="1:9" s="4" customFormat="1" ht="14.25" customHeight="1">
      <c r="A22" s="5"/>
      <c r="B22" s="5"/>
      <c r="C22" s="5"/>
      <c r="D22" s="5"/>
      <c r="E22" s="5"/>
      <c r="F22" s="5"/>
      <c r="G22" s="5"/>
      <c r="H22" s="5"/>
      <c r="I22" s="5"/>
    </row>
    <row r="23" spans="1:9" s="4" customFormat="1" ht="14.25" customHeight="1">
      <c r="A23" s="5"/>
      <c r="B23" s="5"/>
      <c r="C23" s="5"/>
      <c r="D23" s="5"/>
      <c r="E23" s="5"/>
      <c r="F23" s="5"/>
      <c r="G23" s="5"/>
      <c r="H23" s="5"/>
      <c r="I23" s="5"/>
    </row>
    <row r="24" spans="1:9" s="4" customFormat="1" ht="14.25" customHeight="1">
      <c r="A24" s="5"/>
      <c r="B24" s="5"/>
      <c r="C24" s="5"/>
      <c r="D24" s="5"/>
      <c r="E24" s="5"/>
      <c r="F24" s="5"/>
      <c r="G24" s="5"/>
      <c r="H24" s="5"/>
      <c r="I24" s="5"/>
    </row>
    <row r="25" spans="1:9" s="4" customFormat="1" ht="14.25" customHeight="1">
      <c r="A25" s="5"/>
      <c r="B25" s="5"/>
      <c r="C25" s="5"/>
      <c r="D25" s="5"/>
      <c r="E25" s="5"/>
      <c r="F25" s="5"/>
      <c r="G25" s="5"/>
      <c r="H25" s="5"/>
      <c r="I25" s="5"/>
    </row>
    <row r="26" spans="1:9" s="4" customFormat="1" ht="14.25" customHeight="1">
      <c r="A26" s="5"/>
      <c r="B26" s="5"/>
      <c r="C26" s="5"/>
      <c r="D26" s="5"/>
      <c r="E26" s="5"/>
      <c r="F26" s="5"/>
      <c r="G26" s="5"/>
      <c r="H26" s="5"/>
      <c r="I26" s="5"/>
    </row>
    <row r="27" spans="1:9" s="4" customFormat="1" ht="14.25" customHeight="1">
      <c r="A27" s="3"/>
      <c r="B27" s="3"/>
      <c r="C27" s="3"/>
      <c r="D27" s="3"/>
      <c r="E27" s="3"/>
      <c r="F27" s="3"/>
      <c r="G27" s="3"/>
      <c r="H27" s="3"/>
      <c r="I27" s="3"/>
    </row>
    <row r="28" spans="1:9" s="4" customFormat="1" ht="14.25" customHeight="1">
      <c r="A28" s="3"/>
      <c r="B28" s="3"/>
      <c r="C28" s="3"/>
      <c r="D28" s="3"/>
      <c r="E28" s="3"/>
      <c r="F28" s="3"/>
      <c r="G28" s="3"/>
      <c r="H28" s="3"/>
      <c r="I28" s="3"/>
    </row>
    <row r="29" spans="1:9" s="4" customFormat="1" ht="14.25" customHeight="1">
      <c r="A29" s="3"/>
      <c r="B29" s="3"/>
      <c r="C29" s="3"/>
      <c r="D29" s="3"/>
      <c r="E29" s="3"/>
      <c r="F29" s="3"/>
      <c r="G29" s="3"/>
      <c r="H29" s="3"/>
      <c r="I29" s="3"/>
    </row>
    <row r="30" spans="1:9" s="4" customFormat="1" ht="14.25" customHeight="1">
      <c r="A30" s="3"/>
      <c r="B30" s="3"/>
      <c r="C30" s="3"/>
      <c r="D30" s="3"/>
      <c r="E30" s="3"/>
      <c r="F30" s="3"/>
      <c r="G30" s="3"/>
      <c r="H30" s="3"/>
      <c r="I30" s="3"/>
    </row>
    <row r="31" spans="1:9" s="4" customFormat="1" ht="14.25" customHeight="1">
      <c r="A31" s="3"/>
      <c r="B31" s="3"/>
      <c r="C31" s="3"/>
      <c r="D31" s="3"/>
      <c r="E31" s="3"/>
      <c r="F31" s="3"/>
      <c r="G31" s="3"/>
      <c r="H31" s="3"/>
      <c r="I31" s="3"/>
    </row>
    <row r="32" spans="1:9" s="4" customFormat="1" ht="14.25" customHeight="1">
      <c r="A32" s="3"/>
      <c r="B32" s="3"/>
      <c r="C32" s="3"/>
      <c r="D32" s="3"/>
      <c r="E32" s="3"/>
      <c r="F32" s="3"/>
      <c r="G32" s="3"/>
      <c r="H32" s="3"/>
      <c r="I32" s="3"/>
    </row>
    <row r="33" spans="1:9" s="4" customFormat="1" ht="14.25" customHeight="1">
      <c r="A33" s="3"/>
      <c r="B33" s="3"/>
      <c r="C33" s="3"/>
      <c r="D33" s="3"/>
      <c r="E33" s="3"/>
      <c r="F33" s="3"/>
      <c r="G33" s="3"/>
      <c r="H33" s="3"/>
      <c r="I33" s="3"/>
    </row>
    <row r="34" spans="1:9" s="4" customFormat="1" ht="14.25" customHeight="1">
      <c r="A34" s="3"/>
      <c r="B34" s="3"/>
      <c r="C34" s="3"/>
      <c r="D34" s="3"/>
      <c r="E34" s="3"/>
      <c r="F34" s="3"/>
      <c r="G34" s="3"/>
      <c r="H34" s="3"/>
      <c r="I34" s="3"/>
    </row>
    <row r="35" spans="1:9" s="4" customFormat="1" ht="14.25" customHeight="1">
      <c r="A35" s="3"/>
      <c r="B35" s="3"/>
      <c r="C35" s="3"/>
      <c r="D35" s="3"/>
      <c r="E35" s="3"/>
      <c r="F35" s="3"/>
      <c r="G35" s="3"/>
      <c r="H35" s="3"/>
      <c r="I35" s="3"/>
    </row>
    <row r="36" spans="1:9" s="4" customFormat="1" ht="14.25" customHeight="1">
      <c r="A36" s="3"/>
      <c r="B36" s="3"/>
      <c r="C36" s="3"/>
      <c r="D36" s="3"/>
      <c r="E36" s="3"/>
      <c r="F36" s="3"/>
      <c r="G36" s="3"/>
      <c r="H36" s="3"/>
      <c r="I36" s="3"/>
    </row>
    <row r="37" spans="1:9" s="4" customFormat="1" ht="14.25" customHeight="1">
      <c r="A37" s="3"/>
      <c r="B37" s="3"/>
      <c r="C37" s="3"/>
      <c r="D37" s="3"/>
      <c r="E37" s="3"/>
      <c r="F37" s="3"/>
      <c r="G37" s="3"/>
      <c r="H37" s="3"/>
      <c r="I37" s="3"/>
    </row>
    <row r="38" spans="1:9" ht="14.25" customHeight="1">
      <c r="A38" s="2"/>
      <c r="B38" s="2"/>
      <c r="C38" s="2"/>
      <c r="D38" s="2"/>
      <c r="E38" s="2"/>
      <c r="F38" s="2"/>
      <c r="G38" s="2"/>
      <c r="H38" s="2"/>
      <c r="I38" s="2"/>
    </row>
    <row r="39" spans="1:9" ht="13.5" customHeight="1">
      <c r="A39" s="2"/>
      <c r="B39" s="2"/>
      <c r="C39" s="2"/>
      <c r="D39" s="2"/>
      <c r="E39" s="2"/>
      <c r="F39" s="2"/>
      <c r="G39" s="2"/>
      <c r="H39" s="2"/>
      <c r="I39" s="2"/>
    </row>
  </sheetData>
  <mergeCells count="1">
    <mergeCell ref="A3:I3"/>
  </mergeCells>
  <phoneticPr fontId="3" type="noConversion"/>
  <printOptions horizontalCentered="1"/>
  <pageMargins left="0.23622047244094491" right="0.39370078740157483" top="0.19685039370078741" bottom="0.98425196850393704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36802-5C68-46FA-B149-6CEA3DC1930D}">
  <sheetPr>
    <pageSetUpPr fitToPage="1"/>
  </sheetPr>
  <dimension ref="A2:J70"/>
  <sheetViews>
    <sheetView showGridLines="0" zoomScaleNormal="100" zoomScaleSheetLayoutView="85" workbookViewId="0"/>
  </sheetViews>
  <sheetFormatPr defaultRowHeight="12.75"/>
  <cols>
    <col min="1" max="1" width="2.77734375" style="28" customWidth="1"/>
    <col min="2" max="2" width="3.5546875" style="28" customWidth="1"/>
    <col min="3" max="3" width="4.77734375" style="30" customWidth="1"/>
    <col min="4" max="4" width="2.77734375" style="31" customWidth="1"/>
    <col min="5" max="5" width="39" style="28" customWidth="1"/>
    <col min="6" max="6" width="26.6640625" style="86" customWidth="1"/>
    <col min="7" max="7" width="26.6640625" style="106" customWidth="1"/>
    <col min="8" max="9" width="2.77734375" style="86" customWidth="1"/>
    <col min="10" max="16384" width="8.88671875" style="28"/>
  </cols>
  <sheetData>
    <row r="2" spans="1:9" ht="15.75" customHeight="1">
      <c r="A2" s="234" t="s">
        <v>75</v>
      </c>
      <c r="B2" s="234"/>
      <c r="C2" s="234"/>
      <c r="D2" s="234"/>
      <c r="E2" s="234"/>
      <c r="F2" s="234"/>
      <c r="G2" s="234"/>
    </row>
    <row r="3" spans="1:9" ht="12.75" customHeight="1">
      <c r="A3" s="235" t="s">
        <v>69</v>
      </c>
      <c r="B3" s="235"/>
      <c r="C3" s="235"/>
      <c r="D3" s="235"/>
      <c r="E3" s="235"/>
      <c r="F3" s="235"/>
      <c r="G3" s="235"/>
    </row>
    <row r="4" spans="1:9" ht="13.5">
      <c r="A4" s="88"/>
      <c r="B4" s="238"/>
      <c r="C4" s="238"/>
      <c r="D4" s="238"/>
      <c r="E4" s="238"/>
      <c r="F4" s="238"/>
      <c r="G4" s="238"/>
    </row>
    <row r="5" spans="1:9" ht="13.5" customHeight="1">
      <c r="A5" s="88"/>
      <c r="B5" s="89"/>
      <c r="C5" s="89"/>
      <c r="D5" s="89"/>
      <c r="E5" s="73"/>
      <c r="F5" s="90"/>
      <c r="G5" s="91" t="s">
        <v>53</v>
      </c>
    </row>
    <row r="6" spans="1:9" s="109" customFormat="1" ht="13.5" customHeight="1">
      <c r="A6" s="107"/>
      <c r="B6" s="237" t="s">
        <v>54</v>
      </c>
      <c r="C6" s="237"/>
      <c r="D6" s="237"/>
      <c r="E6" s="237"/>
      <c r="F6" s="240">
        <v>46022</v>
      </c>
      <c r="G6" s="240"/>
      <c r="H6" s="108"/>
      <c r="I6" s="108"/>
    </row>
    <row r="7" spans="1:9" s="109" customFormat="1" ht="13.5" customHeight="1">
      <c r="A7" s="107"/>
      <c r="B7" s="239"/>
      <c r="C7" s="239"/>
      <c r="D7" s="239"/>
      <c r="E7" s="239"/>
      <c r="F7" s="13"/>
      <c r="G7" s="9" t="s">
        <v>55</v>
      </c>
      <c r="H7" s="108"/>
      <c r="I7" s="108"/>
    </row>
    <row r="8" spans="1:9" ht="13.5" customHeight="1">
      <c r="B8" s="89"/>
      <c r="C8" s="92"/>
      <c r="D8" s="92"/>
      <c r="E8" s="92"/>
      <c r="F8" s="93"/>
      <c r="G8" s="104"/>
    </row>
    <row r="9" spans="1:9" s="33" customFormat="1" ht="13.5" customHeight="1">
      <c r="B9" s="94" t="s">
        <v>27</v>
      </c>
      <c r="C9" s="92" t="s">
        <v>28</v>
      </c>
      <c r="D9" s="92"/>
      <c r="E9" s="90"/>
      <c r="F9" s="95"/>
      <c r="G9" s="137">
        <v>2266589528444</v>
      </c>
      <c r="H9" s="87"/>
      <c r="I9" s="87"/>
    </row>
    <row r="10" spans="1:9" s="33" customFormat="1" ht="13.5" customHeight="1">
      <c r="B10" s="89"/>
      <c r="C10" s="89"/>
      <c r="D10" s="94" t="s">
        <v>29</v>
      </c>
      <c r="E10" s="222" t="s">
        <v>77</v>
      </c>
      <c r="F10" s="210"/>
      <c r="G10" s="137">
        <v>503522487163</v>
      </c>
      <c r="H10" s="87"/>
      <c r="I10" s="87"/>
    </row>
    <row r="11" spans="1:9" s="33" customFormat="1" ht="13.5" customHeight="1">
      <c r="B11" s="89"/>
      <c r="C11" s="89"/>
      <c r="D11" s="94" t="s">
        <v>0</v>
      </c>
      <c r="E11" s="222" t="s">
        <v>78</v>
      </c>
      <c r="F11" s="210"/>
      <c r="G11" s="137">
        <v>491465188172</v>
      </c>
      <c r="H11" s="87"/>
      <c r="I11" s="87"/>
    </row>
    <row r="12" spans="1:9" s="33" customFormat="1" ht="13.5" customHeight="1">
      <c r="B12" s="89"/>
      <c r="C12" s="89"/>
      <c r="D12" s="94" t="s">
        <v>15</v>
      </c>
      <c r="E12" s="222" t="s">
        <v>79</v>
      </c>
      <c r="F12" s="210"/>
      <c r="G12" s="137">
        <v>187483054395</v>
      </c>
      <c r="H12" s="87"/>
      <c r="I12" s="87"/>
    </row>
    <row r="13" spans="1:9" s="33" customFormat="1" ht="13.5" customHeight="1">
      <c r="B13" s="89"/>
      <c r="C13" s="89"/>
      <c r="D13" s="94" t="s">
        <v>1</v>
      </c>
      <c r="E13" s="222" t="s">
        <v>30</v>
      </c>
      <c r="F13" s="96"/>
      <c r="G13" s="137">
        <v>21531884044</v>
      </c>
      <c r="H13" s="87"/>
      <c r="I13" s="87"/>
    </row>
    <row r="14" spans="1:9" s="33" customFormat="1" ht="13.5" customHeight="1">
      <c r="B14" s="89"/>
      <c r="C14" s="89"/>
      <c r="D14" s="94" t="s">
        <v>2</v>
      </c>
      <c r="E14" s="222" t="s">
        <v>176</v>
      </c>
      <c r="F14" s="96"/>
      <c r="G14" s="142" t="s">
        <v>186</v>
      </c>
      <c r="H14" s="87"/>
      <c r="I14" s="87"/>
    </row>
    <row r="15" spans="1:9" s="33" customFormat="1" ht="13.5" customHeight="1">
      <c r="B15" s="89"/>
      <c r="C15" s="89"/>
      <c r="D15" s="94" t="s">
        <v>47</v>
      </c>
      <c r="E15" s="222" t="s">
        <v>177</v>
      </c>
      <c r="F15" s="96"/>
      <c r="G15" s="137">
        <v>1008379684567</v>
      </c>
      <c r="H15" s="87"/>
      <c r="I15" s="87"/>
    </row>
    <row r="16" spans="1:9" s="33" customFormat="1" ht="13.5" customHeight="1">
      <c r="B16" s="89"/>
      <c r="C16" s="89"/>
      <c r="D16" s="94" t="s">
        <v>48</v>
      </c>
      <c r="E16" s="222" t="s">
        <v>283</v>
      </c>
      <c r="F16" s="96"/>
      <c r="G16" s="142" t="s">
        <v>186</v>
      </c>
      <c r="H16" s="87"/>
      <c r="I16" s="87"/>
    </row>
    <row r="17" spans="2:9" s="33" customFormat="1" ht="13.5" customHeight="1">
      <c r="B17" s="89"/>
      <c r="C17" s="89"/>
      <c r="D17" s="94" t="s">
        <v>3</v>
      </c>
      <c r="E17" s="222" t="s">
        <v>192</v>
      </c>
      <c r="F17" s="57"/>
      <c r="G17" s="137">
        <v>2917726263</v>
      </c>
      <c r="H17" s="87"/>
      <c r="I17" s="87"/>
    </row>
    <row r="18" spans="2:9" s="33" customFormat="1" ht="13.5" customHeight="1">
      <c r="B18" s="89"/>
      <c r="C18" s="89"/>
      <c r="D18" s="94" t="s">
        <v>4</v>
      </c>
      <c r="E18" s="222" t="s">
        <v>31</v>
      </c>
      <c r="F18" s="128"/>
      <c r="G18" s="137">
        <v>1291590997</v>
      </c>
      <c r="H18" s="87"/>
      <c r="I18" s="87"/>
    </row>
    <row r="19" spans="2:9" s="33" customFormat="1" ht="13.5" customHeight="1">
      <c r="B19" s="89"/>
      <c r="C19" s="89"/>
      <c r="D19" s="94" t="s">
        <v>5</v>
      </c>
      <c r="E19" s="222" t="s">
        <v>32</v>
      </c>
      <c r="F19" s="128"/>
      <c r="G19" s="137">
        <v>48091147394</v>
      </c>
      <c r="H19" s="87"/>
      <c r="I19" s="87"/>
    </row>
    <row r="20" spans="2:9" s="33" customFormat="1" ht="13.5" customHeight="1">
      <c r="B20" s="89"/>
      <c r="C20" s="89"/>
      <c r="D20" s="94" t="s">
        <v>6</v>
      </c>
      <c r="E20" s="222" t="s">
        <v>80</v>
      </c>
      <c r="F20" s="128"/>
      <c r="G20" s="137">
        <v>1906765449</v>
      </c>
      <c r="H20" s="87"/>
      <c r="I20" s="87"/>
    </row>
    <row r="21" spans="2:9" s="33" customFormat="1" ht="13.5" customHeight="1">
      <c r="B21" s="89"/>
      <c r="C21" s="89"/>
      <c r="D21" s="94"/>
      <c r="E21" s="223"/>
      <c r="F21" s="128"/>
      <c r="G21" s="50"/>
      <c r="H21" s="87"/>
      <c r="I21" s="87"/>
    </row>
    <row r="22" spans="2:9" s="33" customFormat="1" ht="13.5" customHeight="1">
      <c r="B22" s="89" t="s">
        <v>56</v>
      </c>
      <c r="C22" s="97" t="s">
        <v>33</v>
      </c>
      <c r="D22" s="89"/>
      <c r="E22" s="90"/>
      <c r="F22" s="95"/>
      <c r="G22" s="137">
        <v>2066550941179</v>
      </c>
      <c r="H22" s="87"/>
      <c r="I22" s="87"/>
    </row>
    <row r="23" spans="2:9" s="33" customFormat="1" ht="13.5" customHeight="1">
      <c r="B23" s="89"/>
      <c r="C23" s="89"/>
      <c r="D23" s="94" t="s">
        <v>144</v>
      </c>
      <c r="E23" s="222" t="s">
        <v>173</v>
      </c>
      <c r="F23" s="95"/>
      <c r="G23" s="137">
        <v>21903663670</v>
      </c>
      <c r="H23" s="87"/>
      <c r="I23" s="87"/>
    </row>
    <row r="24" spans="2:9" s="33" customFormat="1" ht="13.5" customHeight="1">
      <c r="B24" s="89"/>
      <c r="C24" s="89"/>
      <c r="D24" s="94" t="s">
        <v>0</v>
      </c>
      <c r="E24" s="222" t="s">
        <v>34</v>
      </c>
      <c r="F24" s="95"/>
      <c r="G24" s="137">
        <v>500000000</v>
      </c>
      <c r="H24" s="87"/>
      <c r="I24" s="87"/>
    </row>
    <row r="25" spans="2:9" s="33" customFormat="1" ht="13.5" customHeight="1">
      <c r="B25" s="89"/>
      <c r="C25" s="89"/>
      <c r="D25" s="94" t="s">
        <v>15</v>
      </c>
      <c r="E25" s="222" t="s">
        <v>178</v>
      </c>
      <c r="F25" s="95"/>
      <c r="G25" s="137">
        <v>678720231354</v>
      </c>
      <c r="H25" s="87"/>
      <c r="I25" s="87"/>
    </row>
    <row r="26" spans="2:9" s="33" customFormat="1" ht="13.5" customHeight="1">
      <c r="B26" s="89"/>
      <c r="C26" s="89"/>
      <c r="D26" s="94" t="s">
        <v>182</v>
      </c>
      <c r="E26" s="222" t="s">
        <v>193</v>
      </c>
      <c r="F26" s="95"/>
      <c r="G26" s="138">
        <v>4308117945</v>
      </c>
      <c r="H26" s="87"/>
      <c r="I26" s="87"/>
    </row>
    <row r="27" spans="2:9" s="33" customFormat="1" ht="13.5" customHeight="1">
      <c r="B27" s="89"/>
      <c r="C27" s="89"/>
      <c r="D27" s="94" t="s">
        <v>2</v>
      </c>
      <c r="E27" s="222" t="s">
        <v>147</v>
      </c>
      <c r="F27" s="95"/>
      <c r="G27" s="137">
        <v>71653535267</v>
      </c>
      <c r="H27" s="87"/>
      <c r="I27" s="87"/>
    </row>
    <row r="28" spans="2:9" s="33" customFormat="1" ht="13.5" customHeight="1">
      <c r="B28" s="89"/>
      <c r="C28" s="89"/>
      <c r="D28" s="94" t="s">
        <v>47</v>
      </c>
      <c r="E28" s="222" t="s">
        <v>134</v>
      </c>
      <c r="F28" s="95"/>
      <c r="G28" s="142" t="s">
        <v>186</v>
      </c>
      <c r="H28" s="87"/>
      <c r="I28" s="87"/>
    </row>
    <row r="29" spans="2:9" s="33" customFormat="1" ht="13.5" customHeight="1">
      <c r="B29" s="89"/>
      <c r="C29" s="89"/>
      <c r="D29" s="94" t="s">
        <v>48</v>
      </c>
      <c r="E29" s="222" t="s">
        <v>35</v>
      </c>
      <c r="F29" s="95"/>
      <c r="G29" s="137">
        <v>1034693652312</v>
      </c>
      <c r="H29" s="87"/>
      <c r="I29" s="87"/>
    </row>
    <row r="30" spans="2:9" s="33" customFormat="1" ht="13.5" customHeight="1">
      <c r="B30" s="89"/>
      <c r="C30" s="89"/>
      <c r="D30" s="94" t="s">
        <v>3</v>
      </c>
      <c r="E30" s="222" t="s">
        <v>36</v>
      </c>
      <c r="F30" s="95"/>
      <c r="G30" s="137">
        <v>110596071336</v>
      </c>
      <c r="H30" s="87"/>
      <c r="I30" s="87"/>
    </row>
    <row r="31" spans="2:9" s="33" customFormat="1" ht="13.5" customHeight="1">
      <c r="B31" s="89"/>
      <c r="C31" s="89"/>
      <c r="D31" s="94" t="s">
        <v>4</v>
      </c>
      <c r="E31" s="222" t="s">
        <v>135</v>
      </c>
      <c r="F31" s="95"/>
      <c r="G31" s="138">
        <v>43490438518</v>
      </c>
      <c r="H31" s="87"/>
      <c r="I31" s="87"/>
    </row>
    <row r="32" spans="2:9" s="33" customFormat="1" ht="13.5" customHeight="1">
      <c r="B32" s="89"/>
      <c r="C32" s="89"/>
      <c r="D32" s="94" t="s">
        <v>5</v>
      </c>
      <c r="E32" s="222" t="s">
        <v>136</v>
      </c>
      <c r="F32" s="95"/>
      <c r="G32" s="137">
        <v>33554913480</v>
      </c>
      <c r="H32" s="87"/>
      <c r="I32" s="87"/>
    </row>
    <row r="33" spans="2:10" s="33" customFormat="1" ht="13.5" customHeight="1">
      <c r="B33" s="89"/>
      <c r="C33" s="89"/>
      <c r="D33" s="94" t="s">
        <v>6</v>
      </c>
      <c r="E33" s="222" t="s">
        <v>137</v>
      </c>
      <c r="F33" s="95"/>
      <c r="G33" s="137">
        <v>67130317297</v>
      </c>
      <c r="H33" s="87"/>
      <c r="I33" s="87"/>
    </row>
    <row r="34" spans="2:10" ht="13.5" customHeight="1">
      <c r="B34" s="89"/>
      <c r="C34" s="89"/>
      <c r="D34" s="224"/>
      <c r="E34" s="90"/>
      <c r="F34" s="93"/>
      <c r="G34" s="80"/>
    </row>
    <row r="35" spans="2:10" s="109" customFormat="1" ht="13.5" customHeight="1">
      <c r="B35" s="237" t="s">
        <v>57</v>
      </c>
      <c r="C35" s="237"/>
      <c r="D35" s="237"/>
      <c r="E35" s="237"/>
      <c r="F35" s="14"/>
      <c r="G35" s="15">
        <f>G9+G22</f>
        <v>4333140469623</v>
      </c>
      <c r="H35" s="108"/>
      <c r="I35" s="108"/>
      <c r="J35" s="33"/>
    </row>
    <row r="36" spans="2:10" s="33" customFormat="1" ht="13.5" customHeight="1">
      <c r="B36" s="89"/>
      <c r="C36" s="89"/>
      <c r="D36" s="89"/>
      <c r="E36" s="98"/>
      <c r="F36" s="99"/>
      <c r="G36" s="130"/>
      <c r="H36" s="87"/>
      <c r="I36" s="87"/>
    </row>
    <row r="37" spans="2:10" s="33" customFormat="1" ht="13.5" customHeight="1">
      <c r="B37" s="89" t="s">
        <v>58</v>
      </c>
      <c r="C37" s="97" t="s">
        <v>37</v>
      </c>
      <c r="D37" s="89"/>
      <c r="E37" s="90"/>
      <c r="F37" s="101"/>
      <c r="G37" s="137">
        <v>641189944715</v>
      </c>
      <c r="H37" s="87"/>
      <c r="I37" s="87"/>
    </row>
    <row r="38" spans="2:10" s="33" customFormat="1" ht="13.5" customHeight="1">
      <c r="B38" s="89"/>
      <c r="C38" s="89"/>
      <c r="D38" s="89" t="s">
        <v>49</v>
      </c>
      <c r="E38" s="223" t="s">
        <v>151</v>
      </c>
      <c r="F38" s="101"/>
      <c r="G38" s="142">
        <v>129966386012</v>
      </c>
      <c r="H38" s="87"/>
      <c r="I38" s="87"/>
    </row>
    <row r="39" spans="2:10" s="33" customFormat="1" ht="13.5" customHeight="1">
      <c r="B39" s="89"/>
      <c r="C39" s="89"/>
      <c r="D39" s="89" t="s">
        <v>0</v>
      </c>
      <c r="E39" s="223" t="s">
        <v>140</v>
      </c>
      <c r="F39" s="101"/>
      <c r="G39" s="137">
        <v>105862466011</v>
      </c>
      <c r="H39" s="87"/>
      <c r="I39" s="87"/>
    </row>
    <row r="40" spans="2:10" s="33" customFormat="1" ht="13.5" customHeight="1">
      <c r="B40" s="89"/>
      <c r="C40" s="89"/>
      <c r="D40" s="89" t="s">
        <v>15</v>
      </c>
      <c r="E40" s="223" t="s">
        <v>153</v>
      </c>
      <c r="F40" s="101"/>
      <c r="G40" s="137">
        <v>49240156099</v>
      </c>
      <c r="H40" s="87"/>
      <c r="I40" s="87"/>
    </row>
    <row r="41" spans="2:10" s="33" customFormat="1" ht="13.5" customHeight="1">
      <c r="B41" s="89"/>
      <c r="C41" s="89"/>
      <c r="D41" s="89" t="s">
        <v>1</v>
      </c>
      <c r="E41" s="90" t="s">
        <v>145</v>
      </c>
      <c r="F41" s="101"/>
      <c r="G41" s="137">
        <v>53138336768</v>
      </c>
      <c r="H41" s="87"/>
      <c r="I41" s="87"/>
    </row>
    <row r="42" spans="2:10" s="33" customFormat="1" ht="13.5" customHeight="1">
      <c r="B42" s="89"/>
      <c r="C42" s="89"/>
      <c r="D42" s="89" t="s">
        <v>2</v>
      </c>
      <c r="E42" s="90" t="s">
        <v>146</v>
      </c>
      <c r="F42" s="101"/>
      <c r="G42" s="137">
        <v>302769720939</v>
      </c>
      <c r="H42" s="87"/>
      <c r="I42" s="87"/>
    </row>
    <row r="43" spans="2:10" s="33" customFormat="1" ht="13.5" customHeight="1">
      <c r="B43" s="89"/>
      <c r="C43" s="89"/>
      <c r="D43" s="89" t="s">
        <v>47</v>
      </c>
      <c r="E43" s="90" t="s">
        <v>293</v>
      </c>
      <c r="F43" s="101"/>
      <c r="G43" s="137">
        <v>212878886</v>
      </c>
      <c r="H43" s="87"/>
      <c r="I43" s="87"/>
    </row>
    <row r="44" spans="2:10" s="33" customFormat="1" ht="13.5" customHeight="1">
      <c r="B44" s="89"/>
      <c r="C44" s="89"/>
      <c r="D44" s="225"/>
      <c r="E44" s="90"/>
      <c r="F44" s="101"/>
      <c r="G44" s="137"/>
      <c r="H44" s="87"/>
      <c r="I44" s="87"/>
    </row>
    <row r="45" spans="2:10" s="33" customFormat="1" ht="13.5" customHeight="1">
      <c r="B45" s="89" t="s">
        <v>56</v>
      </c>
      <c r="C45" s="97" t="s">
        <v>38</v>
      </c>
      <c r="D45" s="89"/>
      <c r="E45" s="90"/>
      <c r="F45" s="101"/>
      <c r="G45" s="137">
        <v>321519695713</v>
      </c>
      <c r="H45" s="87"/>
      <c r="I45" s="87"/>
    </row>
    <row r="46" spans="2:10" s="33" customFormat="1" ht="13.5" customHeight="1">
      <c r="B46" s="89"/>
      <c r="C46" s="97"/>
      <c r="D46" s="89" t="s">
        <v>49</v>
      </c>
      <c r="E46" s="222" t="s">
        <v>194</v>
      </c>
      <c r="F46" s="101"/>
      <c r="G46" s="137">
        <v>39945669114</v>
      </c>
      <c r="H46" s="87"/>
      <c r="I46" s="87"/>
    </row>
    <row r="47" spans="2:10" s="33" customFormat="1" ht="13.5" customHeight="1">
      <c r="B47" s="89"/>
      <c r="C47" s="97"/>
      <c r="D47" s="89" t="s">
        <v>0</v>
      </c>
      <c r="E47" s="222" t="s">
        <v>138</v>
      </c>
      <c r="F47" s="101"/>
      <c r="G47" s="137">
        <v>3325752288</v>
      </c>
      <c r="H47" s="87"/>
      <c r="I47" s="87"/>
    </row>
    <row r="48" spans="2:10" s="33" customFormat="1" ht="13.5" customHeight="1">
      <c r="B48" s="89"/>
      <c r="C48" s="97"/>
      <c r="D48" s="89" t="s">
        <v>15</v>
      </c>
      <c r="E48" s="222" t="s">
        <v>139</v>
      </c>
      <c r="F48" s="101"/>
      <c r="G48" s="137">
        <v>21862192073</v>
      </c>
      <c r="H48" s="87"/>
      <c r="I48" s="87"/>
    </row>
    <row r="49" spans="2:10" s="33" customFormat="1" ht="13.5" customHeight="1">
      <c r="B49" s="89"/>
      <c r="C49" s="97"/>
      <c r="D49" s="89" t="s">
        <v>1</v>
      </c>
      <c r="E49" s="226" t="s">
        <v>185</v>
      </c>
      <c r="F49" s="101"/>
      <c r="G49" s="142" t="s">
        <v>186</v>
      </c>
      <c r="H49" s="87"/>
      <c r="I49" s="87"/>
    </row>
    <row r="50" spans="2:10" s="33" customFormat="1" ht="13.5" customHeight="1">
      <c r="B50" s="89"/>
      <c r="C50" s="89"/>
      <c r="D50" s="89" t="s">
        <v>2</v>
      </c>
      <c r="E50" s="222" t="s">
        <v>140</v>
      </c>
      <c r="F50" s="101"/>
      <c r="G50" s="137">
        <v>2038468631</v>
      </c>
      <c r="H50" s="87"/>
      <c r="I50" s="87"/>
    </row>
    <row r="51" spans="2:10" s="33" customFormat="1" ht="13.5" customHeight="1">
      <c r="B51" s="89"/>
      <c r="C51" s="89"/>
      <c r="D51" s="89" t="s">
        <v>47</v>
      </c>
      <c r="E51" s="222" t="s">
        <v>179</v>
      </c>
      <c r="F51" s="101"/>
      <c r="G51" s="137">
        <v>137867332358</v>
      </c>
      <c r="H51" s="87"/>
      <c r="I51" s="87"/>
    </row>
    <row r="52" spans="2:10" s="33" customFormat="1" ht="13.5" customHeight="1">
      <c r="B52" s="89"/>
      <c r="C52" s="89"/>
      <c r="D52" s="89" t="s">
        <v>48</v>
      </c>
      <c r="E52" s="222" t="s">
        <v>141</v>
      </c>
      <c r="F52" s="101"/>
      <c r="G52" s="137">
        <v>113779893360</v>
      </c>
      <c r="H52" s="87"/>
      <c r="I52" s="87"/>
    </row>
    <row r="53" spans="2:10" s="33" customFormat="1" ht="13.5" customHeight="1">
      <c r="B53" s="89"/>
      <c r="C53" s="89"/>
      <c r="D53" s="89" t="s">
        <v>3</v>
      </c>
      <c r="E53" s="222" t="s">
        <v>142</v>
      </c>
      <c r="F53" s="101"/>
      <c r="G53" s="137">
        <v>2681936385</v>
      </c>
      <c r="H53" s="87"/>
      <c r="I53" s="87"/>
    </row>
    <row r="54" spans="2:10" s="33" customFormat="1" ht="13.5" customHeight="1">
      <c r="B54" s="89"/>
      <c r="C54" s="89"/>
      <c r="D54" s="89" t="s">
        <v>4</v>
      </c>
      <c r="E54" s="222" t="s">
        <v>143</v>
      </c>
      <c r="F54" s="101"/>
      <c r="G54" s="142">
        <v>18451504</v>
      </c>
      <c r="H54" s="87"/>
      <c r="I54" s="87"/>
      <c r="J54" s="28"/>
    </row>
    <row r="55" spans="2:10" s="33" customFormat="1" ht="13.5" customHeight="1">
      <c r="B55" s="89"/>
      <c r="C55" s="89"/>
      <c r="D55" s="94"/>
      <c r="E55" s="223"/>
      <c r="F55" s="101"/>
      <c r="G55" s="80"/>
      <c r="H55" s="87"/>
      <c r="I55" s="87"/>
      <c r="J55" s="28"/>
    </row>
    <row r="56" spans="2:10" ht="13.5" customHeight="1">
      <c r="B56" s="236" t="s">
        <v>39</v>
      </c>
      <c r="C56" s="236"/>
      <c r="D56" s="236"/>
      <c r="E56" s="236"/>
      <c r="F56" s="102"/>
      <c r="G56" s="103">
        <f>G37+G45</f>
        <v>962709640428</v>
      </c>
      <c r="J56" s="33"/>
    </row>
    <row r="57" spans="2:10" ht="13.5" customHeight="1">
      <c r="B57" s="89"/>
      <c r="C57" s="89"/>
      <c r="D57" s="89"/>
      <c r="E57" s="98"/>
      <c r="F57" s="99"/>
      <c r="G57" s="100"/>
    </row>
    <row r="58" spans="2:10" s="33" customFormat="1" ht="13.5" customHeight="1">
      <c r="B58" s="89" t="s">
        <v>51</v>
      </c>
      <c r="C58" s="97" t="s">
        <v>40</v>
      </c>
      <c r="D58" s="89"/>
      <c r="E58" s="90"/>
      <c r="F58" s="101"/>
      <c r="G58" s="137">
        <v>10977011000</v>
      </c>
      <c r="H58" s="118"/>
      <c r="I58" s="118"/>
      <c r="J58" s="28"/>
    </row>
    <row r="59" spans="2:10" ht="13.5" customHeight="1">
      <c r="B59" s="89" t="s">
        <v>59</v>
      </c>
      <c r="C59" s="97" t="s">
        <v>41</v>
      </c>
      <c r="D59" s="89"/>
      <c r="E59" s="90"/>
      <c r="F59" s="93"/>
      <c r="G59" s="50">
        <v>-239534021722</v>
      </c>
      <c r="H59" s="119"/>
      <c r="I59" s="119"/>
    </row>
    <row r="60" spans="2:10" ht="13.5" customHeight="1">
      <c r="B60" s="89" t="s">
        <v>60</v>
      </c>
      <c r="C60" s="97" t="s">
        <v>42</v>
      </c>
      <c r="D60" s="89"/>
      <c r="E60" s="90"/>
      <c r="F60" s="101"/>
      <c r="G60" s="50">
        <v>-75623075712</v>
      </c>
      <c r="H60" s="119"/>
      <c r="I60" s="119"/>
    </row>
    <row r="61" spans="2:10" ht="13.5" customHeight="1">
      <c r="B61" s="89" t="s">
        <v>52</v>
      </c>
      <c r="C61" s="97" t="s">
        <v>43</v>
      </c>
      <c r="D61" s="89"/>
      <c r="E61" s="90"/>
      <c r="F61" s="101"/>
      <c r="G61" s="137">
        <v>3669049319396</v>
      </c>
      <c r="H61" s="119"/>
      <c r="I61" s="119"/>
    </row>
    <row r="62" spans="2:10" ht="13.5" customHeight="1">
      <c r="B62" s="89" t="s">
        <v>61</v>
      </c>
      <c r="C62" s="97" t="s">
        <v>68</v>
      </c>
      <c r="D62" s="89"/>
      <c r="E62" s="90"/>
      <c r="F62" s="101"/>
      <c r="G62" s="137">
        <v>5561596233</v>
      </c>
      <c r="H62" s="119"/>
      <c r="I62" s="119"/>
    </row>
    <row r="63" spans="2:10" ht="13.5" customHeight="1">
      <c r="B63" s="89"/>
      <c r="C63" s="89"/>
      <c r="D63" s="89"/>
      <c r="E63" s="90"/>
      <c r="F63" s="101"/>
      <c r="G63" s="105"/>
      <c r="J63" s="109"/>
    </row>
    <row r="64" spans="2:10" ht="13.5" customHeight="1">
      <c r="B64" s="236" t="s">
        <v>44</v>
      </c>
      <c r="C64" s="236"/>
      <c r="D64" s="236"/>
      <c r="E64" s="236"/>
      <c r="F64" s="102"/>
      <c r="G64" s="103">
        <f>SUM(G58:G62)</f>
        <v>3370430829195</v>
      </c>
    </row>
    <row r="65" spans="2:10" s="109" customFormat="1" ht="13.5" customHeight="1">
      <c r="B65" s="237" t="s">
        <v>45</v>
      </c>
      <c r="C65" s="237"/>
      <c r="D65" s="237"/>
      <c r="E65" s="237"/>
      <c r="F65" s="14"/>
      <c r="G65" s="15">
        <f>SUM(G56,G64)</f>
        <v>4333140469623</v>
      </c>
      <c r="H65" s="108"/>
      <c r="I65" s="108"/>
      <c r="J65" s="28"/>
    </row>
    <row r="66" spans="2:10" ht="17.25" customHeight="1">
      <c r="G66" s="117"/>
    </row>
    <row r="67" spans="2:10">
      <c r="G67" s="117"/>
    </row>
    <row r="68" spans="2:10">
      <c r="G68" s="117"/>
    </row>
    <row r="69" spans="2:10">
      <c r="G69" s="117"/>
    </row>
    <row r="70" spans="2:10">
      <c r="G70" s="117"/>
    </row>
  </sheetData>
  <mergeCells count="9">
    <mergeCell ref="A2:G2"/>
    <mergeCell ref="A3:G3"/>
    <mergeCell ref="B56:E56"/>
    <mergeCell ref="B64:E64"/>
    <mergeCell ref="B65:E65"/>
    <mergeCell ref="B4:G4"/>
    <mergeCell ref="B6:E7"/>
    <mergeCell ref="F6:G6"/>
    <mergeCell ref="B35:E35"/>
  </mergeCells>
  <phoneticPr fontId="3" type="noConversion"/>
  <printOptions horizontalCentered="1"/>
  <pageMargins left="0.19685039370078741" right="0.15748031496062992" top="0.27559055118110237" bottom="0.23622047244094491" header="0.23622047244094491" footer="0.19685039370078741"/>
  <pageSetup paperSize="9" scale="80" orientation="portrait" r:id="rId1"/>
  <headerFooter alignWithMargins="0"/>
  <ignoredErrors>
    <ignoredError sqref="D38:D43 D46:D54 D23:D33 D10:D12 D13:D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5EDE0-35BD-446B-89EA-8072D61E1613}">
  <sheetPr>
    <pageSetUpPr fitToPage="1"/>
  </sheetPr>
  <dimension ref="B1:K91"/>
  <sheetViews>
    <sheetView showGridLines="0" zoomScaleNormal="100" zoomScaleSheetLayoutView="85" workbookViewId="0">
      <pane xSplit="4" ySplit="6" topLeftCell="E7" activePane="bottomRight" state="frozen"/>
      <selection activeCell="Q45" sqref="Q45"/>
      <selection pane="topRight" activeCell="Q45" sqref="Q45"/>
      <selection pane="bottomLeft" activeCell="Q45" sqref="Q45"/>
      <selection pane="bottomRight"/>
    </sheetView>
  </sheetViews>
  <sheetFormatPr defaultRowHeight="12.75"/>
  <cols>
    <col min="1" max="1" width="1" style="28" customWidth="1"/>
    <col min="2" max="2" width="4.77734375" style="30" customWidth="1"/>
    <col min="3" max="3" width="2.77734375" style="31" customWidth="1"/>
    <col min="4" max="4" width="36.88671875" style="32" customWidth="1"/>
    <col min="5" max="8" width="17.5546875" style="28" customWidth="1"/>
    <col min="9" max="9" width="19.21875" style="33" customWidth="1"/>
    <col min="10" max="10" width="1" style="28" customWidth="1"/>
    <col min="11" max="11" width="1.5546875" style="28" customWidth="1"/>
    <col min="12" max="16384" width="8.88671875" style="28"/>
  </cols>
  <sheetData>
    <row r="1" spans="2:10" ht="11.25" customHeight="1"/>
    <row r="2" spans="2:10" s="34" customFormat="1" ht="15.75" customHeight="1">
      <c r="B2" s="242" t="s">
        <v>18</v>
      </c>
      <c r="C2" s="242"/>
      <c r="D2" s="242"/>
      <c r="E2" s="242"/>
      <c r="F2" s="242"/>
      <c r="G2" s="242"/>
      <c r="H2" s="242"/>
      <c r="I2" s="242"/>
    </row>
    <row r="3" spans="2:10" s="34" customFormat="1" ht="12" customHeight="1">
      <c r="B3" s="243" t="s">
        <v>70</v>
      </c>
      <c r="C3" s="243"/>
      <c r="D3" s="243"/>
      <c r="E3" s="243"/>
      <c r="F3" s="243"/>
      <c r="G3" s="243"/>
      <c r="H3" s="243"/>
      <c r="I3" s="243"/>
    </row>
    <row r="4" spans="2:10" s="34" customFormat="1" ht="12.75" customHeight="1">
      <c r="B4" s="241"/>
      <c r="C4" s="241"/>
      <c r="D4" s="241"/>
      <c r="E4" s="35"/>
      <c r="F4" s="35"/>
      <c r="G4" s="35"/>
      <c r="H4" s="35"/>
      <c r="I4" s="35"/>
    </row>
    <row r="5" spans="2:10" s="34" customFormat="1" ht="13.5" customHeight="1">
      <c r="B5" s="36"/>
      <c r="C5" s="37"/>
      <c r="D5" s="38"/>
      <c r="E5" s="39"/>
      <c r="F5" s="39"/>
      <c r="G5" s="39"/>
      <c r="H5" s="39"/>
      <c r="I5" s="39" t="s">
        <v>53</v>
      </c>
    </row>
    <row r="6" spans="2:10" s="110" customFormat="1" ht="12" customHeight="1">
      <c r="B6" s="16"/>
      <c r="C6" s="17"/>
      <c r="D6" s="16"/>
      <c r="E6" s="12" t="s">
        <v>81</v>
      </c>
      <c r="F6" s="12" t="s">
        <v>82</v>
      </c>
      <c r="G6" s="12" t="s">
        <v>83</v>
      </c>
      <c r="H6" s="12" t="s">
        <v>84</v>
      </c>
      <c r="I6" s="12" t="s">
        <v>23</v>
      </c>
      <c r="J6" s="120"/>
    </row>
    <row r="7" spans="2:10" s="43" customFormat="1" ht="12.95" customHeight="1">
      <c r="B7" s="40" t="s">
        <v>58</v>
      </c>
      <c r="C7" s="41" t="s">
        <v>100</v>
      </c>
      <c r="D7" s="42"/>
      <c r="E7" s="132">
        <v>360277552006</v>
      </c>
      <c r="F7" s="132">
        <v>382393317848</v>
      </c>
      <c r="G7" s="132">
        <v>360036113547</v>
      </c>
      <c r="H7" s="132">
        <v>404218082449</v>
      </c>
      <c r="I7" s="132">
        <f>SUM(E7:H7)</f>
        <v>1506925065850</v>
      </c>
      <c r="J7" s="121"/>
    </row>
    <row r="8" spans="2:10" s="34" customFormat="1" ht="14.25" customHeight="1">
      <c r="B8" s="44" t="s">
        <v>62</v>
      </c>
      <c r="C8" s="45" t="s">
        <v>106</v>
      </c>
      <c r="D8" s="45"/>
      <c r="E8" s="46">
        <v>355057619276</v>
      </c>
      <c r="F8" s="46">
        <v>367314666068</v>
      </c>
      <c r="G8" s="46">
        <v>367503123428</v>
      </c>
      <c r="H8" s="46">
        <v>400971231049</v>
      </c>
      <c r="I8" s="46">
        <f>SUM(E8:H8)</f>
        <v>1490846639821</v>
      </c>
      <c r="J8" s="122"/>
    </row>
    <row r="9" spans="2:10" s="34" customFormat="1" ht="12.75" customHeight="1">
      <c r="B9" s="47"/>
      <c r="C9" s="48" t="s">
        <v>16</v>
      </c>
      <c r="D9" s="49" t="s">
        <v>149</v>
      </c>
      <c r="E9" s="50">
        <v>83696232215</v>
      </c>
      <c r="F9" s="50">
        <v>106584415878</v>
      </c>
      <c r="G9" s="50">
        <v>102047437015</v>
      </c>
      <c r="H9" s="50">
        <v>107884460036</v>
      </c>
      <c r="I9" s="50">
        <f>SUM(E9:H9)</f>
        <v>400212545144</v>
      </c>
      <c r="J9" s="122"/>
    </row>
    <row r="10" spans="2:10" s="34" customFormat="1" ht="12.95" customHeight="1">
      <c r="B10" s="47"/>
      <c r="C10" s="48" t="s">
        <v>0</v>
      </c>
      <c r="D10" s="49" t="s">
        <v>108</v>
      </c>
      <c r="E10" s="50">
        <v>4230328843</v>
      </c>
      <c r="F10" s="50">
        <v>6956057771</v>
      </c>
      <c r="G10" s="50">
        <v>14472290474</v>
      </c>
      <c r="H10" s="50">
        <v>7414446706</v>
      </c>
      <c r="I10" s="50">
        <f t="shared" ref="I10:I39" si="0">SUM(E10:H10)</f>
        <v>33073123794</v>
      </c>
      <c r="J10" s="122"/>
    </row>
    <row r="11" spans="2:10" s="34" customFormat="1" ht="12.95" customHeight="1">
      <c r="B11" s="47"/>
      <c r="C11" s="48" t="s">
        <v>15</v>
      </c>
      <c r="D11" s="49" t="s">
        <v>109</v>
      </c>
      <c r="E11" s="50">
        <v>20940734211</v>
      </c>
      <c r="F11" s="50">
        <v>19931846695</v>
      </c>
      <c r="G11" s="50">
        <v>18137980130</v>
      </c>
      <c r="H11" s="50">
        <v>20714404538</v>
      </c>
      <c r="I11" s="50">
        <f t="shared" si="0"/>
        <v>79724965574</v>
      </c>
      <c r="J11" s="122"/>
    </row>
    <row r="12" spans="2:10" s="34" customFormat="1" ht="12.95" customHeight="1">
      <c r="B12" s="47"/>
      <c r="C12" s="48" t="s">
        <v>1</v>
      </c>
      <c r="D12" s="49" t="s">
        <v>110</v>
      </c>
      <c r="E12" s="50">
        <v>623891762</v>
      </c>
      <c r="F12" s="50">
        <v>-682641462</v>
      </c>
      <c r="G12" s="50">
        <v>43835003</v>
      </c>
      <c r="H12" s="50">
        <v>1047467229</v>
      </c>
      <c r="I12" s="50">
        <f t="shared" si="0"/>
        <v>1032552532</v>
      </c>
      <c r="J12" s="122"/>
    </row>
    <row r="13" spans="2:10" s="34" customFormat="1" ht="12.95" customHeight="1">
      <c r="B13" s="47"/>
      <c r="C13" s="48" t="s">
        <v>2</v>
      </c>
      <c r="D13" s="49" t="s">
        <v>111</v>
      </c>
      <c r="E13" s="50">
        <v>855104563</v>
      </c>
      <c r="F13" s="50">
        <v>862145941</v>
      </c>
      <c r="G13" s="50">
        <v>1262249181</v>
      </c>
      <c r="H13" s="50">
        <v>3807213894</v>
      </c>
      <c r="I13" s="50">
        <f t="shared" si="0"/>
        <v>6786713579</v>
      </c>
      <c r="J13" s="122"/>
    </row>
    <row r="14" spans="2:10" s="34" customFormat="1" ht="12.95" customHeight="1">
      <c r="B14" s="47"/>
      <c r="C14" s="48" t="s">
        <v>47</v>
      </c>
      <c r="D14" s="49" t="s">
        <v>112</v>
      </c>
      <c r="E14" s="50">
        <v>57689553</v>
      </c>
      <c r="F14" s="50">
        <v>66962581</v>
      </c>
      <c r="G14" s="50">
        <v>62597180</v>
      </c>
      <c r="H14" s="50">
        <v>54022038</v>
      </c>
      <c r="I14" s="50">
        <f t="shared" si="0"/>
        <v>241271352</v>
      </c>
      <c r="J14" s="122"/>
    </row>
    <row r="15" spans="2:10" s="34" customFormat="1" ht="12.95" customHeight="1">
      <c r="B15" s="47"/>
      <c r="C15" s="48" t="s">
        <v>48</v>
      </c>
      <c r="D15" s="49" t="s">
        <v>113</v>
      </c>
      <c r="E15" s="50">
        <v>3516745755</v>
      </c>
      <c r="F15" s="50">
        <v>3351047158</v>
      </c>
      <c r="G15" s="50">
        <v>3374986350</v>
      </c>
      <c r="H15" s="50">
        <v>9439298587</v>
      </c>
      <c r="I15" s="50">
        <f t="shared" si="0"/>
        <v>19682077850</v>
      </c>
      <c r="J15" s="122"/>
    </row>
    <row r="16" spans="2:10" s="34" customFormat="1" ht="12.95" customHeight="1">
      <c r="B16" s="47"/>
      <c r="C16" s="48" t="s">
        <v>3</v>
      </c>
      <c r="D16" s="49" t="s">
        <v>114</v>
      </c>
      <c r="E16" s="50">
        <v>1245022681</v>
      </c>
      <c r="F16" s="50">
        <v>825829002</v>
      </c>
      <c r="G16" s="50">
        <v>1134711450</v>
      </c>
      <c r="H16" s="50">
        <v>917211941</v>
      </c>
      <c r="I16" s="50">
        <f t="shared" si="0"/>
        <v>4122775074</v>
      </c>
      <c r="J16" s="122"/>
    </row>
    <row r="17" spans="2:10" s="34" customFormat="1" ht="12.95" customHeight="1">
      <c r="B17" s="47"/>
      <c r="C17" s="48" t="s">
        <v>4</v>
      </c>
      <c r="D17" s="49" t="s">
        <v>115</v>
      </c>
      <c r="E17" s="50">
        <v>1418636138</v>
      </c>
      <c r="F17" s="50">
        <v>1169943925</v>
      </c>
      <c r="G17" s="50">
        <v>1246257438</v>
      </c>
      <c r="H17" s="50">
        <v>2708193243</v>
      </c>
      <c r="I17" s="50">
        <f t="shared" si="0"/>
        <v>6543030744</v>
      </c>
      <c r="J17" s="122"/>
    </row>
    <row r="18" spans="2:10" s="34" customFormat="1" ht="12.95" customHeight="1">
      <c r="B18" s="47"/>
      <c r="C18" s="48" t="s">
        <v>5</v>
      </c>
      <c r="D18" s="49" t="s">
        <v>174</v>
      </c>
      <c r="E18" s="50">
        <v>23167411235</v>
      </c>
      <c r="F18" s="50">
        <v>22768119471</v>
      </c>
      <c r="G18" s="50">
        <v>19266016239</v>
      </c>
      <c r="H18" s="50">
        <v>20793408861</v>
      </c>
      <c r="I18" s="50">
        <f t="shared" si="0"/>
        <v>85994955806</v>
      </c>
      <c r="J18" s="122"/>
    </row>
    <row r="19" spans="2:10" s="34" customFormat="1" ht="12.75" customHeight="1">
      <c r="B19" s="47"/>
      <c r="C19" s="48" t="s">
        <v>6</v>
      </c>
      <c r="D19" s="49" t="s">
        <v>175</v>
      </c>
      <c r="E19" s="50">
        <v>810694086</v>
      </c>
      <c r="F19" s="50">
        <v>857480333</v>
      </c>
      <c r="G19" s="50">
        <v>984264230</v>
      </c>
      <c r="H19" s="50">
        <v>1766550731</v>
      </c>
      <c r="I19" s="50">
        <f t="shared" si="0"/>
        <v>4418989380</v>
      </c>
      <c r="J19" s="122"/>
    </row>
    <row r="20" spans="2:10" s="34" customFormat="1" ht="12.95" customHeight="1">
      <c r="B20" s="47"/>
      <c r="C20" s="48" t="s">
        <v>7</v>
      </c>
      <c r="D20" s="49" t="s">
        <v>116</v>
      </c>
      <c r="E20" s="50">
        <v>419711601</v>
      </c>
      <c r="F20" s="50">
        <v>736524297</v>
      </c>
      <c r="G20" s="50">
        <v>511794547</v>
      </c>
      <c r="H20" s="50">
        <v>14414804</v>
      </c>
      <c r="I20" s="50">
        <f t="shared" si="0"/>
        <v>1682445249</v>
      </c>
      <c r="J20" s="122"/>
    </row>
    <row r="21" spans="2:10" s="34" customFormat="1" ht="12.95" customHeight="1">
      <c r="B21" s="47"/>
      <c r="C21" s="48" t="s">
        <v>8</v>
      </c>
      <c r="D21" s="49" t="s">
        <v>117</v>
      </c>
      <c r="E21" s="50">
        <v>402314</v>
      </c>
      <c r="F21" s="50">
        <v>7328848</v>
      </c>
      <c r="G21" s="50">
        <v>307886</v>
      </c>
      <c r="H21" s="50">
        <v>26774169</v>
      </c>
      <c r="I21" s="50">
        <f t="shared" si="0"/>
        <v>34813217</v>
      </c>
      <c r="J21" s="122"/>
    </row>
    <row r="22" spans="2:10" s="34" customFormat="1" ht="12.95" customHeight="1">
      <c r="B22" s="47"/>
      <c r="C22" s="48" t="s">
        <v>9</v>
      </c>
      <c r="D22" s="49" t="s">
        <v>118</v>
      </c>
      <c r="E22" s="50">
        <v>216455226</v>
      </c>
      <c r="F22" s="50">
        <v>277741466</v>
      </c>
      <c r="G22" s="50">
        <v>138679801</v>
      </c>
      <c r="H22" s="50">
        <v>207773304</v>
      </c>
      <c r="I22" s="50">
        <f t="shared" si="0"/>
        <v>840649797</v>
      </c>
      <c r="J22" s="122"/>
    </row>
    <row r="23" spans="2:10" s="34" customFormat="1" ht="12.95" customHeight="1">
      <c r="B23" s="47"/>
      <c r="C23" s="48" t="s">
        <v>10</v>
      </c>
      <c r="D23" s="49" t="s">
        <v>119</v>
      </c>
      <c r="E23" s="50">
        <v>281436951</v>
      </c>
      <c r="F23" s="50">
        <v>490713460</v>
      </c>
      <c r="G23" s="50">
        <v>337810364</v>
      </c>
      <c r="H23" s="50">
        <v>414098703</v>
      </c>
      <c r="I23" s="50">
        <f t="shared" si="0"/>
        <v>1524059478</v>
      </c>
      <c r="J23" s="122"/>
    </row>
    <row r="24" spans="2:10" s="34" customFormat="1" ht="12.75" customHeight="1">
      <c r="B24" s="47"/>
      <c r="C24" s="48" t="s">
        <v>11</v>
      </c>
      <c r="D24" s="49" t="s">
        <v>120</v>
      </c>
      <c r="E24" s="50">
        <v>90890470524</v>
      </c>
      <c r="F24" s="50">
        <v>70249016287</v>
      </c>
      <c r="G24" s="50">
        <v>80687400239</v>
      </c>
      <c r="H24" s="50">
        <v>83347514258</v>
      </c>
      <c r="I24" s="50">
        <f t="shared" si="0"/>
        <v>325174401308</v>
      </c>
      <c r="J24" s="122"/>
    </row>
    <row r="25" spans="2:10" s="34" customFormat="1" ht="12.95" customHeight="1">
      <c r="B25" s="47"/>
      <c r="C25" s="48" t="s">
        <v>12</v>
      </c>
      <c r="D25" s="49" t="s">
        <v>121</v>
      </c>
      <c r="E25" s="50">
        <v>26315141</v>
      </c>
      <c r="F25" s="50">
        <v>32980553</v>
      </c>
      <c r="G25" s="50">
        <v>29851136</v>
      </c>
      <c r="H25" s="50">
        <v>41272530</v>
      </c>
      <c r="I25" s="50">
        <f t="shared" si="0"/>
        <v>130419360</v>
      </c>
      <c r="J25" s="122"/>
    </row>
    <row r="26" spans="2:10" s="34" customFormat="1" ht="12.95" customHeight="1">
      <c r="B26" s="47"/>
      <c r="C26" s="48" t="s">
        <v>50</v>
      </c>
      <c r="D26" s="49" t="s">
        <v>122</v>
      </c>
      <c r="E26" s="50">
        <v>83798359</v>
      </c>
      <c r="F26" s="50">
        <v>224647817</v>
      </c>
      <c r="G26" s="50">
        <v>117877831</v>
      </c>
      <c r="H26" s="50">
        <v>283641607</v>
      </c>
      <c r="I26" s="50">
        <f t="shared" si="0"/>
        <v>709965614</v>
      </c>
      <c r="J26" s="122"/>
    </row>
    <row r="27" spans="2:10" s="34" customFormat="1" ht="12.95" customHeight="1">
      <c r="B27" s="47" t="s">
        <v>19</v>
      </c>
      <c r="C27" s="48" t="s">
        <v>13</v>
      </c>
      <c r="D27" s="49" t="s">
        <v>123</v>
      </c>
      <c r="E27" s="50">
        <v>72967940</v>
      </c>
      <c r="F27" s="50">
        <v>49560728</v>
      </c>
      <c r="G27" s="50">
        <v>43463552</v>
      </c>
      <c r="H27" s="50">
        <v>52729281</v>
      </c>
      <c r="I27" s="50">
        <f t="shared" si="0"/>
        <v>218721501</v>
      </c>
      <c r="J27" s="122"/>
    </row>
    <row r="28" spans="2:10" s="34" customFormat="1" ht="12.95" customHeight="1">
      <c r="B28" s="47"/>
      <c r="C28" s="48" t="s">
        <v>14</v>
      </c>
      <c r="D28" s="49" t="s">
        <v>124</v>
      </c>
      <c r="E28" s="50">
        <v>8077116389</v>
      </c>
      <c r="F28" s="50">
        <v>7399810450</v>
      </c>
      <c r="G28" s="50">
        <v>7820566783</v>
      </c>
      <c r="H28" s="50">
        <v>7003043810</v>
      </c>
      <c r="I28" s="50">
        <f t="shared" si="0"/>
        <v>30300537432</v>
      </c>
      <c r="J28" s="122"/>
    </row>
    <row r="29" spans="2:10" s="34" customFormat="1" ht="12.95" customHeight="1">
      <c r="B29" s="47"/>
      <c r="C29" s="48" t="s">
        <v>164</v>
      </c>
      <c r="D29" s="49" t="s">
        <v>157</v>
      </c>
      <c r="E29" s="104" t="s">
        <v>186</v>
      </c>
      <c r="F29" s="104" t="s">
        <v>186</v>
      </c>
      <c r="G29" s="104" t="s">
        <v>186</v>
      </c>
      <c r="H29" s="104" t="s">
        <v>186</v>
      </c>
      <c r="I29" s="104">
        <f t="shared" si="0"/>
        <v>0</v>
      </c>
      <c r="J29" s="122"/>
    </row>
    <row r="30" spans="2:10" s="34" customFormat="1" ht="12.95" customHeight="1">
      <c r="B30" s="47"/>
      <c r="C30" s="48" t="s">
        <v>165</v>
      </c>
      <c r="D30" s="49" t="s">
        <v>125</v>
      </c>
      <c r="E30" s="50">
        <v>94007198595</v>
      </c>
      <c r="F30" s="50">
        <v>91363294936</v>
      </c>
      <c r="G30" s="50">
        <v>87318915357</v>
      </c>
      <c r="H30" s="50">
        <v>83163696568</v>
      </c>
      <c r="I30" s="50">
        <f t="shared" si="0"/>
        <v>355853105456</v>
      </c>
      <c r="J30" s="122"/>
    </row>
    <row r="31" spans="2:10" s="34" customFormat="1" ht="12.75" customHeight="1">
      <c r="B31" s="47"/>
      <c r="C31" s="48" t="s">
        <v>166</v>
      </c>
      <c r="D31" s="49" t="s">
        <v>126</v>
      </c>
      <c r="E31" s="50">
        <v>1152260535</v>
      </c>
      <c r="F31" s="50">
        <v>2099257565</v>
      </c>
      <c r="G31" s="50">
        <v>2653072653</v>
      </c>
      <c r="H31" s="50">
        <v>-757138690</v>
      </c>
      <c r="I31" s="50">
        <f t="shared" si="0"/>
        <v>5147452063</v>
      </c>
      <c r="J31" s="122"/>
    </row>
    <row r="32" spans="2:10" s="34" customFormat="1" ht="12.75" customHeight="1">
      <c r="B32" s="47"/>
      <c r="C32" s="48" t="s">
        <v>167</v>
      </c>
      <c r="D32" s="49" t="s">
        <v>127</v>
      </c>
      <c r="E32" s="50">
        <v>629803146</v>
      </c>
      <c r="F32" s="50">
        <v>2155419684</v>
      </c>
      <c r="G32" s="50">
        <v>2041508846</v>
      </c>
      <c r="H32" s="50">
        <v>425965183</v>
      </c>
      <c r="I32" s="50">
        <f t="shared" si="0"/>
        <v>5252696859</v>
      </c>
      <c r="J32" s="122"/>
    </row>
    <row r="33" spans="2:10" s="34" customFormat="1" ht="12.75" customHeight="1">
      <c r="B33" s="47"/>
      <c r="C33" s="48" t="s">
        <v>168</v>
      </c>
      <c r="D33" s="49" t="s">
        <v>128</v>
      </c>
      <c r="E33" s="50">
        <v>3280261704</v>
      </c>
      <c r="F33" s="50">
        <v>4686050618</v>
      </c>
      <c r="G33" s="50">
        <v>5169963877</v>
      </c>
      <c r="H33" s="50">
        <v>-3221400092</v>
      </c>
      <c r="I33" s="50">
        <f t="shared" si="0"/>
        <v>9914876107</v>
      </c>
      <c r="J33" s="122"/>
    </row>
    <row r="34" spans="2:10" s="34" customFormat="1" ht="12.75" customHeight="1">
      <c r="B34" s="47"/>
      <c r="C34" s="48" t="s">
        <v>169</v>
      </c>
      <c r="D34" s="49" t="s">
        <v>158</v>
      </c>
      <c r="E34" s="104" t="s">
        <v>186</v>
      </c>
      <c r="F34" s="104" t="s">
        <v>186</v>
      </c>
      <c r="G34" s="104" t="s">
        <v>186</v>
      </c>
      <c r="H34" s="104" t="s">
        <v>186</v>
      </c>
      <c r="I34" s="104">
        <f t="shared" si="0"/>
        <v>0</v>
      </c>
      <c r="J34" s="122"/>
    </row>
    <row r="35" spans="2:10" s="34" customFormat="1" ht="12.75" customHeight="1">
      <c r="B35" s="47"/>
      <c r="C35" s="48" t="s">
        <v>170</v>
      </c>
      <c r="D35" s="49" t="s">
        <v>159</v>
      </c>
      <c r="E35" s="50">
        <v>1299313884</v>
      </c>
      <c r="F35" s="50">
        <v>1437709131</v>
      </c>
      <c r="G35" s="50">
        <v>1905995782</v>
      </c>
      <c r="H35" s="50">
        <v>2632802823</v>
      </c>
      <c r="I35" s="50">
        <f t="shared" si="0"/>
        <v>7275821620</v>
      </c>
      <c r="J35" s="122"/>
    </row>
    <row r="36" spans="2:10" s="34" customFormat="1" ht="12.75" customHeight="1">
      <c r="B36" s="47"/>
      <c r="C36" s="48" t="s">
        <v>171</v>
      </c>
      <c r="D36" s="49" t="s">
        <v>129</v>
      </c>
      <c r="E36" s="50">
        <v>50223021</v>
      </c>
      <c r="F36" s="50">
        <v>78403170</v>
      </c>
      <c r="G36" s="50">
        <v>16134650</v>
      </c>
      <c r="H36" s="50">
        <v>223318506</v>
      </c>
      <c r="I36" s="50">
        <f t="shared" si="0"/>
        <v>368079347</v>
      </c>
      <c r="J36" s="122"/>
    </row>
    <row r="37" spans="2:10" s="34" customFormat="1" ht="12.75" customHeight="1">
      <c r="B37" s="47"/>
      <c r="C37" s="48" t="s">
        <v>172</v>
      </c>
      <c r="D37" s="49" t="s">
        <v>130</v>
      </c>
      <c r="E37" s="50">
        <v>13342489744</v>
      </c>
      <c r="F37" s="50">
        <v>22692016736</v>
      </c>
      <c r="G37" s="50">
        <v>15821735400</v>
      </c>
      <c r="H37" s="50">
        <v>49530378489</v>
      </c>
      <c r="I37" s="50">
        <f t="shared" si="0"/>
        <v>101386620369</v>
      </c>
      <c r="J37" s="122"/>
    </row>
    <row r="38" spans="2:10" s="34" customFormat="1" ht="12.75" customHeight="1">
      <c r="B38" s="47"/>
      <c r="C38" s="48" t="s">
        <v>187</v>
      </c>
      <c r="D38" s="49" t="s">
        <v>180</v>
      </c>
      <c r="E38" s="104" t="s">
        <v>186</v>
      </c>
      <c r="F38" s="104" t="s">
        <v>186</v>
      </c>
      <c r="G38" s="104" t="s">
        <v>186</v>
      </c>
      <c r="H38" s="104" t="s">
        <v>186</v>
      </c>
      <c r="I38" s="104">
        <f t="shared" si="0"/>
        <v>0</v>
      </c>
      <c r="J38" s="122"/>
    </row>
    <row r="39" spans="2:10" s="34" customFormat="1" ht="13.5" customHeight="1">
      <c r="B39" s="47"/>
      <c r="C39" s="48" t="s">
        <v>188</v>
      </c>
      <c r="D39" s="49" t="s">
        <v>181</v>
      </c>
      <c r="E39" s="50">
        <v>664903160</v>
      </c>
      <c r="F39" s="50">
        <v>642983029</v>
      </c>
      <c r="G39" s="50">
        <v>855420034</v>
      </c>
      <c r="H39" s="50">
        <v>1035667992</v>
      </c>
      <c r="I39" s="50">
        <f t="shared" si="0"/>
        <v>3198974215</v>
      </c>
      <c r="J39" s="122"/>
    </row>
    <row r="40" spans="2:10" s="51" customFormat="1" ht="12.75" customHeight="1">
      <c r="B40" s="40" t="s">
        <v>101</v>
      </c>
      <c r="C40" s="41" t="s">
        <v>20</v>
      </c>
      <c r="D40" s="42"/>
      <c r="E40" s="58">
        <f>E7-E8</f>
        <v>5219932730</v>
      </c>
      <c r="F40" s="58">
        <f>F7-F8</f>
        <v>15078651780</v>
      </c>
      <c r="G40" s="58">
        <f>G7-G8</f>
        <v>-7467009881</v>
      </c>
      <c r="H40" s="58">
        <f>H7-H8</f>
        <v>3246851400</v>
      </c>
      <c r="I40" s="58">
        <f>SUM(E40:H40)</f>
        <v>16078426029</v>
      </c>
      <c r="J40" s="123"/>
    </row>
    <row r="41" spans="2:10" s="51" customFormat="1" ht="12.95" customHeight="1">
      <c r="B41" s="44"/>
      <c r="C41" s="45" t="s">
        <v>21</v>
      </c>
      <c r="D41" s="52"/>
      <c r="E41" s="133">
        <f>E40/E7</f>
        <v>1.4488642717082379E-2</v>
      </c>
      <c r="F41" s="133">
        <f>F40/F7</f>
        <v>3.9432309813514345E-2</v>
      </c>
      <c r="G41" s="133">
        <f>G40/G7</f>
        <v>-2.0739613611080818E-2</v>
      </c>
      <c r="H41" s="133">
        <f>H40/H7</f>
        <v>8.0324249235179963E-3</v>
      </c>
      <c r="I41" s="133">
        <f>I40/I7</f>
        <v>1.0669691807091125E-2</v>
      </c>
      <c r="J41" s="123"/>
    </row>
    <row r="42" spans="2:10" s="51" customFormat="1" ht="12.95" customHeight="1">
      <c r="B42" s="40" t="s">
        <v>102</v>
      </c>
      <c r="C42" s="41" t="s">
        <v>90</v>
      </c>
      <c r="D42" s="42"/>
      <c r="E42" s="58">
        <f>+E43+E49+E54+E62+E70</f>
        <v>26031679950</v>
      </c>
      <c r="F42" s="58">
        <f>+F43+F49+F54+F62+F70</f>
        <v>-48365601298</v>
      </c>
      <c r="G42" s="58">
        <f>+G43+G49+G54+G62+G70</f>
        <v>442612496616</v>
      </c>
      <c r="H42" s="58">
        <f>+H43+H49+H54+H62+H70</f>
        <v>25001048051</v>
      </c>
      <c r="I42" s="58">
        <f t="shared" ref="I42:I53" si="1">SUM(E42:H42)</f>
        <v>445279623319</v>
      </c>
      <c r="J42" s="123"/>
    </row>
    <row r="43" spans="2:10" s="53" customFormat="1" ht="12.95" customHeight="1">
      <c r="B43" s="44"/>
      <c r="C43" s="45" t="s">
        <v>91</v>
      </c>
      <c r="D43" s="45"/>
      <c r="E43" s="134">
        <f>SUM(E44:E48)</f>
        <v>27223719243</v>
      </c>
      <c r="F43" s="134">
        <f>SUM(F44:F48)</f>
        <v>30226599686</v>
      </c>
      <c r="G43" s="134">
        <f>SUM(G44:G48)</f>
        <v>32978184794</v>
      </c>
      <c r="H43" s="134">
        <f>SUM(H44:H48)</f>
        <v>25606518018</v>
      </c>
      <c r="I43" s="134">
        <f t="shared" si="1"/>
        <v>116035021741</v>
      </c>
      <c r="J43" s="124"/>
    </row>
    <row r="44" spans="2:10" s="34" customFormat="1" ht="12.95" customHeight="1">
      <c r="B44" s="54"/>
      <c r="C44" s="55" t="s">
        <v>16</v>
      </c>
      <c r="D44" s="56" t="s">
        <v>92</v>
      </c>
      <c r="E44" s="50">
        <v>12438814360</v>
      </c>
      <c r="F44" s="50">
        <v>13189400268</v>
      </c>
      <c r="G44" s="50">
        <v>13758766920</v>
      </c>
      <c r="H44" s="131">
        <v>17026152339</v>
      </c>
      <c r="I44" s="131">
        <f t="shared" si="1"/>
        <v>56413133887</v>
      </c>
      <c r="J44" s="122"/>
    </row>
    <row r="45" spans="2:10" s="34" customFormat="1" ht="12.95" customHeight="1">
      <c r="B45" s="54"/>
      <c r="C45" s="55" t="s">
        <v>0</v>
      </c>
      <c r="D45" s="56" t="s">
        <v>93</v>
      </c>
      <c r="E45" s="50">
        <v>4693269160</v>
      </c>
      <c r="F45" s="50">
        <v>1610184851</v>
      </c>
      <c r="G45" s="50">
        <v>4471124270</v>
      </c>
      <c r="H45" s="131">
        <v>1517382450</v>
      </c>
      <c r="I45" s="131">
        <f t="shared" si="1"/>
        <v>12291960731</v>
      </c>
      <c r="J45" s="122"/>
    </row>
    <row r="46" spans="2:10" s="34" customFormat="1" ht="12.95" customHeight="1">
      <c r="B46" s="54"/>
      <c r="C46" s="55" t="s">
        <v>15</v>
      </c>
      <c r="D46" s="56" t="s">
        <v>195</v>
      </c>
      <c r="E46" s="104">
        <v>192262293</v>
      </c>
      <c r="F46" s="50">
        <v>227220501</v>
      </c>
      <c r="G46" s="50">
        <v>648929390</v>
      </c>
      <c r="H46" s="131">
        <v>1652980769</v>
      </c>
      <c r="I46" s="131">
        <f t="shared" si="1"/>
        <v>2721392953</v>
      </c>
      <c r="J46" s="122"/>
    </row>
    <row r="47" spans="2:10" s="34" customFormat="1" ht="12.95" customHeight="1">
      <c r="B47" s="54"/>
      <c r="C47" s="55" t="s">
        <v>1</v>
      </c>
      <c r="D47" s="56" t="s">
        <v>203</v>
      </c>
      <c r="E47" s="104" t="s">
        <v>186</v>
      </c>
      <c r="F47" s="104" t="s">
        <v>186</v>
      </c>
      <c r="G47" s="104" t="s">
        <v>295</v>
      </c>
      <c r="H47" s="104" t="s">
        <v>295</v>
      </c>
      <c r="I47" s="104">
        <f t="shared" si="1"/>
        <v>0</v>
      </c>
      <c r="J47" s="122"/>
    </row>
    <row r="48" spans="2:10" s="34" customFormat="1" ht="12.95" customHeight="1">
      <c r="B48" s="54"/>
      <c r="C48" s="55" t="s">
        <v>2</v>
      </c>
      <c r="D48" s="56" t="s">
        <v>196</v>
      </c>
      <c r="E48" s="50">
        <v>9899373430</v>
      </c>
      <c r="F48" s="50">
        <v>15199794066</v>
      </c>
      <c r="G48" s="50">
        <v>14099364214</v>
      </c>
      <c r="H48" s="131">
        <v>5410002460</v>
      </c>
      <c r="I48" s="131">
        <f t="shared" si="1"/>
        <v>44608534170</v>
      </c>
      <c r="J48" s="122"/>
    </row>
    <row r="49" spans="2:11" s="53" customFormat="1" ht="12.75" customHeight="1">
      <c r="B49" s="44"/>
      <c r="C49" s="45" t="s">
        <v>73</v>
      </c>
      <c r="D49" s="45"/>
      <c r="E49" s="134">
        <f>-SUM(E50:E53)</f>
        <v>-17818665130</v>
      </c>
      <c r="F49" s="134">
        <f>-SUM(F50:F53)</f>
        <v>-28488977814</v>
      </c>
      <c r="G49" s="134">
        <f>-SUM(G50:G53)</f>
        <v>3298318098</v>
      </c>
      <c r="H49" s="134">
        <f>-SUM(H50:H53)</f>
        <v>-3510952165</v>
      </c>
      <c r="I49" s="134">
        <f t="shared" si="1"/>
        <v>-46520277011</v>
      </c>
      <c r="J49" s="124"/>
    </row>
    <row r="50" spans="2:11" s="34" customFormat="1" ht="12.75" customHeight="1">
      <c r="B50" s="54"/>
      <c r="C50" s="55" t="s">
        <v>16</v>
      </c>
      <c r="D50" s="56" t="s">
        <v>94</v>
      </c>
      <c r="E50" s="50">
        <v>3215687417</v>
      </c>
      <c r="F50" s="50">
        <v>1982341119</v>
      </c>
      <c r="G50" s="50">
        <v>2319827581</v>
      </c>
      <c r="H50" s="131">
        <v>-3073545730</v>
      </c>
      <c r="I50" s="131">
        <f t="shared" si="1"/>
        <v>4444310387</v>
      </c>
      <c r="J50" s="122"/>
    </row>
    <row r="51" spans="2:11" s="34" customFormat="1" ht="12.75" customHeight="1">
      <c r="B51" s="54"/>
      <c r="C51" s="55" t="s">
        <v>0</v>
      </c>
      <c r="D51" s="56" t="s">
        <v>197</v>
      </c>
      <c r="E51" s="50">
        <v>187219060</v>
      </c>
      <c r="F51" s="50">
        <v>672369185</v>
      </c>
      <c r="G51" s="50">
        <v>913760513</v>
      </c>
      <c r="H51" s="131">
        <v>33351720</v>
      </c>
      <c r="I51" s="131">
        <f t="shared" si="1"/>
        <v>1806700478</v>
      </c>
      <c r="J51" s="122"/>
    </row>
    <row r="52" spans="2:11" s="34" customFormat="1" ht="12.75" customHeight="1">
      <c r="B52" s="54"/>
      <c r="C52" s="55" t="s">
        <v>15</v>
      </c>
      <c r="D52" s="56" t="s">
        <v>198</v>
      </c>
      <c r="E52" s="50">
        <v>14415758653</v>
      </c>
      <c r="F52" s="50">
        <v>25834267510</v>
      </c>
      <c r="G52" s="50">
        <v>-6531906192</v>
      </c>
      <c r="H52" s="131">
        <v>61646175</v>
      </c>
      <c r="I52" s="131">
        <f t="shared" si="1"/>
        <v>33779766146</v>
      </c>
      <c r="J52" s="122"/>
    </row>
    <row r="53" spans="2:11" s="34" customFormat="1" ht="12.75" customHeight="1">
      <c r="B53" s="54"/>
      <c r="C53" s="55" t="s">
        <v>182</v>
      </c>
      <c r="D53" s="56" t="s">
        <v>183</v>
      </c>
      <c r="E53" s="104" t="s">
        <v>186</v>
      </c>
      <c r="F53" s="104" t="s">
        <v>186</v>
      </c>
      <c r="G53" s="104" t="s">
        <v>295</v>
      </c>
      <c r="H53" s="104">
        <v>6489500000</v>
      </c>
      <c r="I53" s="104">
        <f t="shared" si="1"/>
        <v>6489500000</v>
      </c>
      <c r="J53" s="122"/>
    </row>
    <row r="54" spans="2:11" s="53" customFormat="1" ht="12.95" customHeight="1">
      <c r="B54" s="44"/>
      <c r="C54" s="45" t="s">
        <v>107</v>
      </c>
      <c r="D54" s="45"/>
      <c r="E54" s="134">
        <f>SUM(E55:E61)</f>
        <v>-2072859427</v>
      </c>
      <c r="F54" s="134">
        <f>SUM(F55:F61)</f>
        <v>-2692593352</v>
      </c>
      <c r="G54" s="134">
        <f>SUM(G55:G61)</f>
        <v>-4647804115</v>
      </c>
      <c r="H54" s="134">
        <f>SUM(H55:H61)</f>
        <v>-13887723089</v>
      </c>
      <c r="I54" s="134">
        <f t="shared" ref="I54:I87" si="2">SUM(E54:H54)</f>
        <v>-23300979983</v>
      </c>
      <c r="J54" s="124"/>
      <c r="K54" s="57"/>
    </row>
    <row r="55" spans="2:11" s="57" customFormat="1" ht="12.75" customHeight="1">
      <c r="B55" s="54"/>
      <c r="C55" s="55" t="s">
        <v>16</v>
      </c>
      <c r="D55" s="56" t="s">
        <v>131</v>
      </c>
      <c r="E55" s="50">
        <v>147500961</v>
      </c>
      <c r="F55" s="50">
        <v>11582989</v>
      </c>
      <c r="G55" s="50">
        <v>-17096189</v>
      </c>
      <c r="H55" s="135">
        <v>195180</v>
      </c>
      <c r="I55" s="131">
        <f t="shared" si="2"/>
        <v>142182941</v>
      </c>
      <c r="J55" s="125"/>
    </row>
    <row r="56" spans="2:11" s="57" customFormat="1" ht="12.95" customHeight="1">
      <c r="B56" s="54"/>
      <c r="C56" s="55" t="s">
        <v>0</v>
      </c>
      <c r="D56" s="56" t="s">
        <v>132</v>
      </c>
      <c r="E56" s="50">
        <v>-2932975106</v>
      </c>
      <c r="F56" s="50">
        <v>-2362190695</v>
      </c>
      <c r="G56" s="50">
        <v>-3920235497</v>
      </c>
      <c r="H56" s="131">
        <v>-2500838085</v>
      </c>
      <c r="I56" s="131">
        <f t="shared" si="2"/>
        <v>-11716239383</v>
      </c>
      <c r="J56" s="125"/>
    </row>
    <row r="57" spans="2:11" s="57" customFormat="1" ht="12.75" customHeight="1">
      <c r="B57" s="54"/>
      <c r="C57" s="55" t="s">
        <v>15</v>
      </c>
      <c r="D57" s="35" t="s">
        <v>184</v>
      </c>
      <c r="E57" s="104" t="s">
        <v>186</v>
      </c>
      <c r="F57" s="104" t="s">
        <v>186</v>
      </c>
      <c r="G57" s="104" t="s">
        <v>295</v>
      </c>
      <c r="H57" s="131">
        <v>-8893886209</v>
      </c>
      <c r="I57" s="131">
        <f t="shared" si="2"/>
        <v>-8893886209</v>
      </c>
      <c r="J57" s="125"/>
    </row>
    <row r="58" spans="2:11" s="57" customFormat="1" ht="12.95" customHeight="1">
      <c r="B58" s="54"/>
      <c r="C58" s="55" t="s">
        <v>1</v>
      </c>
      <c r="D58" s="129" t="s">
        <v>189</v>
      </c>
      <c r="E58" s="104" t="s">
        <v>186</v>
      </c>
      <c r="F58" s="104" t="s">
        <v>186</v>
      </c>
      <c r="G58" s="104" t="s">
        <v>295</v>
      </c>
      <c r="H58" s="131">
        <v>632906524</v>
      </c>
      <c r="I58" s="104">
        <f t="shared" si="2"/>
        <v>632906524</v>
      </c>
      <c r="J58" s="125"/>
      <c r="K58" s="53"/>
    </row>
    <row r="59" spans="2:11" s="57" customFormat="1" ht="12.75" customHeight="1">
      <c r="B59" s="54"/>
      <c r="C59" s="55" t="s">
        <v>2</v>
      </c>
      <c r="D59" s="129" t="s">
        <v>190</v>
      </c>
      <c r="E59" s="104" t="s">
        <v>186</v>
      </c>
      <c r="F59" s="50">
        <v>-341985646</v>
      </c>
      <c r="G59" s="104" t="s">
        <v>295</v>
      </c>
      <c r="H59" s="104" t="s">
        <v>295</v>
      </c>
      <c r="I59" s="131">
        <f t="shared" si="2"/>
        <v>-341985646</v>
      </c>
      <c r="J59" s="125"/>
      <c r="K59" s="34"/>
    </row>
    <row r="60" spans="2:11" s="57" customFormat="1" ht="12.75" customHeight="1">
      <c r="B60" s="54"/>
      <c r="C60" s="55" t="s">
        <v>47</v>
      </c>
      <c r="D60" s="129" t="s">
        <v>282</v>
      </c>
      <c r="E60" s="104">
        <v>712614718</v>
      </c>
      <c r="F60" s="104" t="s">
        <v>186</v>
      </c>
      <c r="G60" s="50">
        <v>-1</v>
      </c>
      <c r="H60" s="104" t="s">
        <v>295</v>
      </c>
      <c r="I60" s="131">
        <f t="shared" si="2"/>
        <v>712614717</v>
      </c>
      <c r="J60" s="125"/>
      <c r="K60" s="34"/>
    </row>
    <row r="61" spans="2:11" s="57" customFormat="1" ht="12.75" customHeight="1">
      <c r="B61" s="54"/>
      <c r="C61" s="55" t="s">
        <v>48</v>
      </c>
      <c r="D61" s="129" t="s">
        <v>204</v>
      </c>
      <c r="E61" s="104" t="s">
        <v>186</v>
      </c>
      <c r="F61" s="104" t="s">
        <v>186</v>
      </c>
      <c r="G61" s="50">
        <v>-710472428</v>
      </c>
      <c r="H61" s="131">
        <v>-3126100499</v>
      </c>
      <c r="I61" s="131">
        <f t="shared" si="2"/>
        <v>-3836572927</v>
      </c>
      <c r="J61" s="125"/>
      <c r="K61" s="34"/>
    </row>
    <row r="62" spans="2:11" s="53" customFormat="1" ht="12.95" customHeight="1">
      <c r="B62" s="44"/>
      <c r="C62" s="45" t="s">
        <v>76</v>
      </c>
      <c r="D62" s="45"/>
      <c r="E62" s="46">
        <f>SUM(E63:E69)</f>
        <v>34954291366</v>
      </c>
      <c r="F62" s="46">
        <f>SUM(F63:F69)</f>
        <v>13411604543</v>
      </c>
      <c r="G62" s="46">
        <f>SUM(G63:G69)</f>
        <v>407425225036</v>
      </c>
      <c r="H62" s="46">
        <f>SUM(H63:H69)</f>
        <v>23238187323</v>
      </c>
      <c r="I62" s="46">
        <f t="shared" si="2"/>
        <v>479029308268</v>
      </c>
      <c r="J62" s="124"/>
      <c r="K62" s="34"/>
    </row>
    <row r="63" spans="2:11" s="34" customFormat="1" ht="12.95" customHeight="1">
      <c r="B63" s="54"/>
      <c r="C63" s="55" t="s">
        <v>16</v>
      </c>
      <c r="D63" s="56" t="s">
        <v>148</v>
      </c>
      <c r="E63" s="50">
        <v>15127355701</v>
      </c>
      <c r="F63" s="50">
        <v>3684995435</v>
      </c>
      <c r="G63" s="50">
        <v>14523641711</v>
      </c>
      <c r="H63" s="50">
        <v>19969141705</v>
      </c>
      <c r="I63" s="131">
        <f t="shared" si="2"/>
        <v>53305134552</v>
      </c>
      <c r="J63" s="122"/>
    </row>
    <row r="64" spans="2:11" s="34" customFormat="1" ht="12.95" customHeight="1">
      <c r="B64" s="54"/>
      <c r="C64" s="55" t="s">
        <v>0</v>
      </c>
      <c r="D64" s="56" t="s">
        <v>95</v>
      </c>
      <c r="E64" s="50">
        <v>101502956</v>
      </c>
      <c r="F64" s="50">
        <v>294775507</v>
      </c>
      <c r="G64" s="50">
        <v>200758755</v>
      </c>
      <c r="H64" s="50">
        <v>213989649</v>
      </c>
      <c r="I64" s="131">
        <f t="shared" si="2"/>
        <v>811026867</v>
      </c>
      <c r="J64" s="122"/>
    </row>
    <row r="65" spans="2:11" s="34" customFormat="1" ht="12.95" customHeight="1">
      <c r="B65" s="54"/>
      <c r="C65" s="55" t="s">
        <v>15</v>
      </c>
      <c r="D65" s="56" t="s">
        <v>160</v>
      </c>
      <c r="E65" s="104">
        <v>17254566484</v>
      </c>
      <c r="F65" s="104">
        <v>8422465432</v>
      </c>
      <c r="G65" s="50">
        <v>33812274121</v>
      </c>
      <c r="H65" s="104">
        <v>2858293899</v>
      </c>
      <c r="I65" s="104">
        <f t="shared" si="2"/>
        <v>62347599936</v>
      </c>
      <c r="J65" s="122"/>
    </row>
    <row r="66" spans="2:11" s="34" customFormat="1" ht="12.95" customHeight="1">
      <c r="B66" s="54"/>
      <c r="C66" s="55" t="s">
        <v>1</v>
      </c>
      <c r="D66" s="56" t="s">
        <v>161</v>
      </c>
      <c r="E66" s="104" t="s">
        <v>186</v>
      </c>
      <c r="F66" s="104" t="s">
        <v>186</v>
      </c>
      <c r="G66" s="104" t="s">
        <v>295</v>
      </c>
      <c r="H66" s="104" t="s">
        <v>295</v>
      </c>
      <c r="I66" s="104">
        <f t="shared" si="2"/>
        <v>0</v>
      </c>
      <c r="J66" s="122"/>
      <c r="K66" s="53"/>
    </row>
    <row r="67" spans="2:11" s="34" customFormat="1" ht="12.95" customHeight="1">
      <c r="B67" s="54"/>
      <c r="C67" s="55" t="s">
        <v>2</v>
      </c>
      <c r="D67" s="56" t="s">
        <v>284</v>
      </c>
      <c r="E67" s="104" t="s">
        <v>186</v>
      </c>
      <c r="F67" s="104" t="s">
        <v>186</v>
      </c>
      <c r="G67" s="104" t="s">
        <v>295</v>
      </c>
      <c r="H67" s="104" t="s">
        <v>295</v>
      </c>
      <c r="I67" s="104">
        <f>SUM(E67:H67)</f>
        <v>0</v>
      </c>
      <c r="J67" s="122"/>
    </row>
    <row r="68" spans="2:11" s="34" customFormat="1" ht="12.95" customHeight="1">
      <c r="B68" s="54"/>
      <c r="C68" s="55" t="s">
        <v>47</v>
      </c>
      <c r="D68" s="56" t="s">
        <v>292</v>
      </c>
      <c r="E68" s="104" t="s">
        <v>186</v>
      </c>
      <c r="F68" s="104" t="s">
        <v>186</v>
      </c>
      <c r="G68" s="104">
        <v>355875787725</v>
      </c>
      <c r="H68" s="50">
        <v>-598000000</v>
      </c>
      <c r="I68" s="104">
        <f>SUM(E68:H68)</f>
        <v>355277787725</v>
      </c>
      <c r="J68" s="122"/>
    </row>
    <row r="69" spans="2:11" s="34" customFormat="1" ht="12.95" customHeight="1">
      <c r="B69" s="54"/>
      <c r="C69" s="55" t="s">
        <v>48</v>
      </c>
      <c r="D69" s="56" t="s">
        <v>96</v>
      </c>
      <c r="E69" s="50">
        <v>2470866225</v>
      </c>
      <c r="F69" s="50">
        <v>1009368169</v>
      </c>
      <c r="G69" s="50">
        <v>3012762724</v>
      </c>
      <c r="H69" s="50">
        <v>794762070</v>
      </c>
      <c r="I69" s="131">
        <f>SUM(E69:H69)</f>
        <v>7287759188</v>
      </c>
      <c r="J69" s="122"/>
    </row>
    <row r="70" spans="2:11" s="53" customFormat="1" ht="12.95" customHeight="1">
      <c r="B70" s="44"/>
      <c r="C70" s="45" t="s">
        <v>74</v>
      </c>
      <c r="D70" s="45"/>
      <c r="E70" s="46">
        <f>-SUM(E71:E81)</f>
        <v>-16254806102</v>
      </c>
      <c r="F70" s="46">
        <f>-SUM(F71:F81)</f>
        <v>-60822234361</v>
      </c>
      <c r="G70" s="46">
        <f>-SUM(G71:G81)</f>
        <v>3558572803</v>
      </c>
      <c r="H70" s="46">
        <f>-SUM(H71:H81)</f>
        <v>-6444982036</v>
      </c>
      <c r="I70" s="46">
        <f t="shared" si="2"/>
        <v>-79963449696</v>
      </c>
      <c r="J70" s="124"/>
      <c r="K70" s="34"/>
    </row>
    <row r="71" spans="2:11" s="34" customFormat="1" ht="12.75" customHeight="1">
      <c r="B71" s="54"/>
      <c r="C71" s="55" t="s">
        <v>49</v>
      </c>
      <c r="D71" s="56" t="s">
        <v>148</v>
      </c>
      <c r="E71" s="50">
        <v>7285060390</v>
      </c>
      <c r="F71" s="50">
        <v>56532160366</v>
      </c>
      <c r="G71" s="50">
        <v>-4456613882</v>
      </c>
      <c r="H71" s="50">
        <v>2312611272</v>
      </c>
      <c r="I71" s="131">
        <f t="shared" si="2"/>
        <v>61673218146</v>
      </c>
      <c r="J71" s="122"/>
    </row>
    <row r="72" spans="2:11" s="34" customFormat="1" ht="12.95" customHeight="1">
      <c r="B72" s="54"/>
      <c r="C72" s="55" t="s">
        <v>0</v>
      </c>
      <c r="D72" s="56" t="s">
        <v>97</v>
      </c>
      <c r="E72" s="50">
        <v>469000000</v>
      </c>
      <c r="F72" s="50">
        <v>589209000</v>
      </c>
      <c r="G72" s="50">
        <v>523000000</v>
      </c>
      <c r="H72" s="50">
        <v>545000000</v>
      </c>
      <c r="I72" s="131">
        <f t="shared" si="2"/>
        <v>2126209000</v>
      </c>
      <c r="J72" s="122"/>
    </row>
    <row r="73" spans="2:11" s="34" customFormat="1" ht="12.95" customHeight="1">
      <c r="B73" s="54"/>
      <c r="C73" s="55" t="s">
        <v>15</v>
      </c>
      <c r="D73" s="56" t="s">
        <v>152</v>
      </c>
      <c r="E73" s="104" t="s">
        <v>186</v>
      </c>
      <c r="F73" s="50">
        <v>13000</v>
      </c>
      <c r="G73" s="104" t="s">
        <v>295</v>
      </c>
      <c r="H73" s="104">
        <v>42083004</v>
      </c>
      <c r="I73" s="104">
        <f t="shared" si="2"/>
        <v>42096004</v>
      </c>
      <c r="J73" s="122"/>
      <c r="K73" s="57"/>
    </row>
    <row r="74" spans="2:11" s="34" customFormat="1" ht="12.75" customHeight="1">
      <c r="B74" s="54"/>
      <c r="C74" s="55" t="s">
        <v>1</v>
      </c>
      <c r="D74" s="56" t="s">
        <v>191</v>
      </c>
      <c r="E74" s="104" t="s">
        <v>186</v>
      </c>
      <c r="F74" s="50">
        <v>131966428</v>
      </c>
      <c r="G74" s="104" t="s">
        <v>295</v>
      </c>
      <c r="H74" s="104" t="s">
        <v>295</v>
      </c>
      <c r="I74" s="104">
        <f t="shared" si="2"/>
        <v>131966428</v>
      </c>
      <c r="J74" s="122"/>
      <c r="K74" s="57"/>
    </row>
    <row r="75" spans="2:11" s="57" customFormat="1" ht="12.75" customHeight="1">
      <c r="B75" s="54"/>
      <c r="C75" s="55" t="s">
        <v>2</v>
      </c>
      <c r="D75" s="56" t="s">
        <v>98</v>
      </c>
      <c r="E75" s="50">
        <v>3645781</v>
      </c>
      <c r="F75" s="50">
        <v>73404553</v>
      </c>
      <c r="G75" s="50">
        <v>95650235</v>
      </c>
      <c r="H75" s="50">
        <v>163117222</v>
      </c>
      <c r="I75" s="131">
        <f t="shared" si="2"/>
        <v>335817791</v>
      </c>
      <c r="J75" s="125"/>
      <c r="K75" s="34"/>
    </row>
    <row r="76" spans="2:11" s="57" customFormat="1" ht="12.75" customHeight="1">
      <c r="B76" s="54"/>
      <c r="C76" s="55" t="s">
        <v>47</v>
      </c>
      <c r="D76" s="56" t="s">
        <v>199</v>
      </c>
      <c r="E76" s="104" t="s">
        <v>186</v>
      </c>
      <c r="F76" s="104">
        <v>53463</v>
      </c>
      <c r="G76" s="104" t="s">
        <v>295</v>
      </c>
      <c r="H76" s="104" t="s">
        <v>295</v>
      </c>
      <c r="I76" s="104">
        <f t="shared" si="2"/>
        <v>53463</v>
      </c>
      <c r="J76" s="125"/>
      <c r="K76" s="34"/>
    </row>
    <row r="77" spans="2:11" s="34" customFormat="1" ht="12.75" customHeight="1">
      <c r="B77" s="54"/>
      <c r="C77" s="55" t="s">
        <v>48</v>
      </c>
      <c r="D77" s="56" t="s">
        <v>150</v>
      </c>
      <c r="E77" s="104" t="s">
        <v>186</v>
      </c>
      <c r="F77" s="104" t="s">
        <v>186</v>
      </c>
      <c r="G77" s="104" t="s">
        <v>295</v>
      </c>
      <c r="H77" s="104" t="s">
        <v>295</v>
      </c>
      <c r="I77" s="104">
        <f t="shared" si="2"/>
        <v>0</v>
      </c>
      <c r="J77" s="122"/>
    </row>
    <row r="78" spans="2:11" s="34" customFormat="1" ht="12.75" customHeight="1">
      <c r="B78" s="54"/>
      <c r="C78" s="55" t="s">
        <v>3</v>
      </c>
      <c r="D78" s="56" t="s">
        <v>156</v>
      </c>
      <c r="E78" s="104" t="s">
        <v>186</v>
      </c>
      <c r="F78" s="104" t="s">
        <v>186</v>
      </c>
      <c r="G78" s="104" t="s">
        <v>295</v>
      </c>
      <c r="H78" s="104" t="s">
        <v>295</v>
      </c>
      <c r="I78" s="104">
        <f t="shared" si="2"/>
        <v>0</v>
      </c>
      <c r="J78" s="122"/>
    </row>
    <row r="79" spans="2:11" s="34" customFormat="1" ht="12.95" customHeight="1">
      <c r="B79" s="54"/>
      <c r="C79" s="55" t="s">
        <v>4</v>
      </c>
      <c r="D79" s="56" t="s">
        <v>133</v>
      </c>
      <c r="E79" s="50">
        <v>717355548</v>
      </c>
      <c r="F79" s="50">
        <v>-130281308</v>
      </c>
      <c r="G79" s="50">
        <v>626349172</v>
      </c>
      <c r="H79" s="50">
        <v>194219628</v>
      </c>
      <c r="I79" s="131">
        <f t="shared" si="2"/>
        <v>1407643040</v>
      </c>
      <c r="J79" s="122"/>
    </row>
    <row r="80" spans="2:11" s="34" customFormat="1" ht="12.95" customHeight="1">
      <c r="B80" s="54"/>
      <c r="C80" s="55" t="s">
        <v>5</v>
      </c>
      <c r="D80" s="56" t="s">
        <v>162</v>
      </c>
      <c r="E80" s="50">
        <v>7771929985</v>
      </c>
      <c r="F80" s="104">
        <v>511753849</v>
      </c>
      <c r="G80" s="50">
        <v>-378730385</v>
      </c>
      <c r="H80" s="104">
        <v>50451792</v>
      </c>
      <c r="I80" s="131">
        <f t="shared" si="2"/>
        <v>7955405241</v>
      </c>
      <c r="J80" s="122"/>
      <c r="K80" s="51"/>
    </row>
    <row r="81" spans="2:11" s="34" customFormat="1" ht="12.95" customHeight="1">
      <c r="B81" s="54"/>
      <c r="C81" s="55" t="s">
        <v>6</v>
      </c>
      <c r="D81" s="56" t="s">
        <v>99</v>
      </c>
      <c r="E81" s="50">
        <v>7814398</v>
      </c>
      <c r="F81" s="50">
        <v>3113955010</v>
      </c>
      <c r="G81" s="50">
        <v>31772057</v>
      </c>
      <c r="H81" s="50">
        <v>3137499118</v>
      </c>
      <c r="I81" s="131">
        <f t="shared" si="2"/>
        <v>6291040583</v>
      </c>
      <c r="J81" s="122"/>
      <c r="K81" s="51"/>
    </row>
    <row r="82" spans="2:11" s="51" customFormat="1" ht="12.75" customHeight="1">
      <c r="B82" s="40" t="s">
        <v>103</v>
      </c>
      <c r="C82" s="41" t="s">
        <v>24</v>
      </c>
      <c r="D82" s="42"/>
      <c r="E82" s="132">
        <f>E40+E42</f>
        <v>31251612680</v>
      </c>
      <c r="F82" s="132">
        <f>F40+F42</f>
        <v>-33286949518</v>
      </c>
      <c r="G82" s="132">
        <f>G40+G42</f>
        <v>435145486735</v>
      </c>
      <c r="H82" s="132">
        <f>H40+H42</f>
        <v>28247899451</v>
      </c>
      <c r="I82" s="132">
        <f t="shared" si="2"/>
        <v>461358049348</v>
      </c>
      <c r="J82" s="123"/>
      <c r="K82" s="34"/>
    </row>
    <row r="83" spans="2:11" s="51" customFormat="1" ht="12.95" customHeight="1">
      <c r="B83" s="44"/>
      <c r="C83" s="45" t="s">
        <v>72</v>
      </c>
      <c r="D83" s="52"/>
      <c r="E83" s="133">
        <f>E82/E7</f>
        <v>8.6743158173450505E-2</v>
      </c>
      <c r="F83" s="133">
        <f>F82/F7</f>
        <v>-8.7048983244083375E-2</v>
      </c>
      <c r="G83" s="133">
        <f>G82/G7</f>
        <v>1.2086162203231179</v>
      </c>
      <c r="H83" s="133">
        <f>H82/H7</f>
        <v>6.9882819887366179E-2</v>
      </c>
      <c r="I83" s="133">
        <f>I82/I7</f>
        <v>0.30615858731354051</v>
      </c>
      <c r="J83" s="123"/>
      <c r="K83" s="34"/>
    </row>
    <row r="84" spans="2:11" s="34" customFormat="1" ht="12.95" customHeight="1">
      <c r="B84" s="40" t="s">
        <v>104</v>
      </c>
      <c r="C84" s="41" t="s">
        <v>22</v>
      </c>
      <c r="D84" s="41"/>
      <c r="E84" s="58">
        <v>-6255158911</v>
      </c>
      <c r="F84" s="58">
        <v>2666031200</v>
      </c>
      <c r="G84" s="58">
        <v>87785081631</v>
      </c>
      <c r="H84" s="58">
        <v>29740541160</v>
      </c>
      <c r="I84" s="58">
        <f>SUM(E84:H84)</f>
        <v>113936495080</v>
      </c>
      <c r="J84" s="123"/>
    </row>
    <row r="85" spans="2:11" s="34" customFormat="1" ht="12.95" customHeight="1">
      <c r="B85" s="40" t="s">
        <v>105</v>
      </c>
      <c r="C85" s="41" t="s">
        <v>71</v>
      </c>
      <c r="D85" s="59"/>
      <c r="E85" s="136">
        <f>E82-E84</f>
        <v>37506771591</v>
      </c>
      <c r="F85" s="136">
        <f>F82-F84</f>
        <v>-35952980718</v>
      </c>
      <c r="G85" s="136">
        <f>G82-G84</f>
        <v>347360405104</v>
      </c>
      <c r="H85" s="136">
        <f>H82-H84</f>
        <v>-1492641709</v>
      </c>
      <c r="I85" s="136">
        <f t="shared" si="2"/>
        <v>347421554268</v>
      </c>
      <c r="J85" s="123"/>
    </row>
    <row r="86" spans="2:11" s="34" customFormat="1" ht="12.95" customHeight="1">
      <c r="B86" s="60"/>
      <c r="C86" s="56" t="s">
        <v>67</v>
      </c>
      <c r="D86" s="56"/>
      <c r="E86" s="50">
        <v>37760151460</v>
      </c>
      <c r="F86" s="50">
        <v>-35411630270</v>
      </c>
      <c r="G86" s="50">
        <v>346699047208</v>
      </c>
      <c r="H86" s="131">
        <v>-2377167164</v>
      </c>
      <c r="I86" s="131">
        <f t="shared" si="2"/>
        <v>346670401234</v>
      </c>
      <c r="J86" s="122"/>
      <c r="K86" s="64"/>
    </row>
    <row r="87" spans="2:11" s="34" customFormat="1" ht="12.95" customHeight="1">
      <c r="B87" s="60"/>
      <c r="C87" s="56" t="s">
        <v>66</v>
      </c>
      <c r="D87" s="56"/>
      <c r="E87" s="50">
        <v>-253379869</v>
      </c>
      <c r="F87" s="50">
        <v>-541350448</v>
      </c>
      <c r="G87" s="50">
        <v>661357896</v>
      </c>
      <c r="H87" s="131">
        <v>884525455</v>
      </c>
      <c r="I87" s="131">
        <f t="shared" si="2"/>
        <v>751153034</v>
      </c>
      <c r="J87" s="122"/>
      <c r="K87" s="64"/>
    </row>
    <row r="88" spans="2:11" s="64" customFormat="1" ht="8.25" customHeight="1">
      <c r="B88" s="61"/>
      <c r="C88" s="62"/>
      <c r="D88" s="63"/>
      <c r="E88" s="122"/>
      <c r="F88" s="122"/>
      <c r="G88" s="122"/>
      <c r="H88" s="122"/>
      <c r="I88" s="125"/>
      <c r="J88" s="126"/>
    </row>
    <row r="89" spans="2:11" s="64" customFormat="1" ht="15" customHeight="1">
      <c r="B89" s="65"/>
      <c r="C89" s="31"/>
      <c r="D89" s="63"/>
      <c r="E89" s="122"/>
      <c r="F89" s="122"/>
      <c r="G89" s="122"/>
      <c r="H89" s="122"/>
      <c r="I89" s="125"/>
      <c r="J89" s="126"/>
      <c r="K89" s="66"/>
    </row>
    <row r="90" spans="2:11" s="64" customFormat="1" ht="15" customHeight="1">
      <c r="B90" s="65"/>
      <c r="C90" s="31"/>
      <c r="D90" s="63"/>
      <c r="E90" s="122"/>
      <c r="F90" s="122"/>
      <c r="G90" s="122"/>
      <c r="H90" s="122"/>
      <c r="I90" s="125"/>
      <c r="J90" s="126"/>
      <c r="K90" s="28"/>
    </row>
    <row r="91" spans="2:11" s="66" customFormat="1" ht="15" customHeight="1">
      <c r="B91" s="65"/>
      <c r="C91" s="31"/>
      <c r="D91" s="63"/>
      <c r="E91" s="125"/>
      <c r="F91" s="125"/>
      <c r="G91" s="125"/>
      <c r="H91" s="125"/>
      <c r="I91" s="125"/>
      <c r="J91" s="127"/>
      <c r="K91" s="28"/>
    </row>
  </sheetData>
  <mergeCells count="3">
    <mergeCell ref="B4:D4"/>
    <mergeCell ref="B2:I2"/>
    <mergeCell ref="B3:I3"/>
  </mergeCells>
  <phoneticPr fontId="3" type="noConversion"/>
  <pageMargins left="0.25" right="0.25" top="0.75" bottom="0.75" header="0.3" footer="0.3"/>
  <pageSetup paperSize="9" scale="63" orientation="portrait" r:id="rId1"/>
  <headerFooter alignWithMargins="0"/>
  <ignoredErrors>
    <ignoredError sqref="C84 C9:C39 B78:B81 C44:C53 C70:C81 C55:C65 C66:C69" numberStoredAsText="1"/>
    <ignoredError sqref="I83 I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609F5-BB3E-4FF8-ADB8-66A66B53A6F9}">
  <sheetPr>
    <pageSetUpPr fitToPage="1"/>
  </sheetPr>
  <dimension ref="B2:L58"/>
  <sheetViews>
    <sheetView showGridLines="0" zoomScaleNormal="100" zoomScaleSheetLayoutView="130" workbookViewId="0"/>
  </sheetViews>
  <sheetFormatPr defaultRowHeight="12.95" customHeight="1"/>
  <cols>
    <col min="1" max="1" width="3.109375" style="18" customWidth="1"/>
    <col min="2" max="2" width="16.77734375" style="19" customWidth="1"/>
    <col min="3" max="6" width="12.77734375" style="20" customWidth="1"/>
    <col min="7" max="7" width="13.88671875" style="20" customWidth="1"/>
    <col min="8" max="8" width="3.21875" style="18" customWidth="1"/>
    <col min="9" max="9" width="8.88671875" style="18"/>
    <col min="10" max="10" width="13.109375" style="18" customWidth="1"/>
    <col min="11" max="11" width="20.5546875" style="18" customWidth="1"/>
    <col min="12" max="12" width="10.21875" style="18" bestFit="1" customWidth="1"/>
    <col min="13" max="13" width="9.109375" style="18" bestFit="1" customWidth="1"/>
    <col min="14" max="16384" width="8.88671875" style="18"/>
  </cols>
  <sheetData>
    <row r="2" spans="2:11" s="21" customFormat="1" ht="16.5" customHeight="1">
      <c r="B2" s="244" t="s">
        <v>202</v>
      </c>
      <c r="C2" s="245"/>
      <c r="D2" s="245"/>
      <c r="E2" s="245"/>
      <c r="F2" s="245"/>
      <c r="G2" s="245"/>
    </row>
    <row r="3" spans="2:11" s="22" customFormat="1" ht="13.5" customHeight="1">
      <c r="B3" s="246" t="s">
        <v>70</v>
      </c>
      <c r="C3" s="247"/>
      <c r="D3" s="247"/>
      <c r="E3" s="247"/>
      <c r="F3" s="247"/>
      <c r="G3" s="247"/>
    </row>
    <row r="4" spans="2:11" s="22" customFormat="1" ht="13.5" customHeight="1">
      <c r="B4" s="248" t="s">
        <v>299</v>
      </c>
      <c r="C4" s="248"/>
      <c r="D4" s="248"/>
      <c r="E4" s="248"/>
      <c r="F4" s="248"/>
      <c r="G4" s="248"/>
    </row>
    <row r="5" spans="2:11" ht="12.75" customHeight="1">
      <c r="B5" s="23"/>
      <c r="C5" s="24"/>
      <c r="D5" s="24"/>
      <c r="E5" s="24"/>
      <c r="F5" s="24"/>
      <c r="G5" s="24"/>
    </row>
    <row r="6" spans="2:11" ht="12.75" customHeight="1">
      <c r="B6" s="23"/>
      <c r="C6" s="25"/>
      <c r="D6" s="25"/>
      <c r="E6" s="25"/>
      <c r="F6" s="25"/>
      <c r="G6" s="24"/>
    </row>
    <row r="7" spans="2:11" ht="12.75" customHeight="1">
      <c r="B7" s="26"/>
      <c r="C7" s="27"/>
      <c r="D7" s="25"/>
      <c r="E7" s="25"/>
      <c r="F7" s="25"/>
      <c r="G7" s="229" t="s">
        <v>63</v>
      </c>
    </row>
    <row r="8" spans="2:11" s="111" customFormat="1" ht="12.75" customHeight="1">
      <c r="B8" s="11"/>
      <c r="C8" s="139" t="s">
        <v>81</v>
      </c>
      <c r="D8" s="139" t="s">
        <v>82</v>
      </c>
      <c r="E8" s="139" t="s">
        <v>83</v>
      </c>
      <c r="F8" s="139" t="s">
        <v>84</v>
      </c>
      <c r="G8" s="140" t="s">
        <v>154</v>
      </c>
    </row>
    <row r="9" spans="2:11" ht="12.75" customHeight="1">
      <c r="B9" s="221" t="s">
        <v>272</v>
      </c>
      <c r="C9" s="227">
        <v>203682.54</v>
      </c>
      <c r="D9" s="227">
        <v>216737.98</v>
      </c>
      <c r="E9" s="227">
        <v>195919.23</v>
      </c>
      <c r="F9" s="227">
        <v>178070.39999999999</v>
      </c>
      <c r="G9" s="227">
        <v>794410.16</v>
      </c>
      <c r="J9" s="143"/>
      <c r="K9" s="86"/>
    </row>
    <row r="10" spans="2:11" ht="12.75" customHeight="1">
      <c r="B10" s="220" t="s">
        <v>273</v>
      </c>
      <c r="C10" s="130">
        <v>112709.92</v>
      </c>
      <c r="D10" s="130">
        <v>121110.87</v>
      </c>
      <c r="E10" s="130">
        <v>105339.19</v>
      </c>
      <c r="F10" s="130">
        <v>93816.91</v>
      </c>
      <c r="G10" s="130">
        <v>432976.9</v>
      </c>
      <c r="J10" s="143"/>
      <c r="K10" s="86"/>
    </row>
    <row r="11" spans="2:11" ht="12.75" customHeight="1">
      <c r="B11" s="220" t="s">
        <v>274</v>
      </c>
      <c r="C11" s="130">
        <v>37875.61</v>
      </c>
      <c r="D11" s="130">
        <v>47986.81</v>
      </c>
      <c r="E11" s="130">
        <v>47170.05</v>
      </c>
      <c r="F11" s="130">
        <v>45315.23</v>
      </c>
      <c r="G11" s="130">
        <v>178347.69</v>
      </c>
      <c r="J11" s="143"/>
      <c r="K11" s="86"/>
    </row>
    <row r="12" spans="2:11" ht="12.75" customHeight="1">
      <c r="B12" s="220" t="s">
        <v>275</v>
      </c>
      <c r="C12" s="130">
        <v>53097.02</v>
      </c>
      <c r="D12" s="130">
        <v>47640.31</v>
      </c>
      <c r="E12" s="130">
        <v>43409.98</v>
      </c>
      <c r="F12" s="130">
        <v>38938.26</v>
      </c>
      <c r="G12" s="130">
        <v>183085.57</v>
      </c>
      <c r="J12" s="143"/>
      <c r="K12" s="86"/>
    </row>
    <row r="13" spans="2:11" ht="12.75" customHeight="1">
      <c r="B13" s="221" t="s">
        <v>281</v>
      </c>
      <c r="C13" s="227">
        <v>83326.53</v>
      </c>
      <c r="D13" s="227">
        <v>91718.3</v>
      </c>
      <c r="E13" s="227">
        <v>87746.35</v>
      </c>
      <c r="F13" s="227">
        <v>168151.02</v>
      </c>
      <c r="G13" s="227">
        <v>430942.2</v>
      </c>
      <c r="J13" s="143"/>
      <c r="K13" s="86"/>
    </row>
    <row r="14" spans="2:11" ht="12.75" customHeight="1">
      <c r="B14" s="220" t="s">
        <v>276</v>
      </c>
      <c r="C14" s="130">
        <v>22299.67</v>
      </c>
      <c r="D14" s="130">
        <v>20736.939999999999</v>
      </c>
      <c r="E14" s="130">
        <v>25157.49</v>
      </c>
      <c r="F14" s="130">
        <v>25048.78</v>
      </c>
      <c r="G14" s="130">
        <v>93242.880000000005</v>
      </c>
      <c r="J14" s="143"/>
      <c r="K14" s="86"/>
    </row>
    <row r="15" spans="2:11" ht="12.75" customHeight="1">
      <c r="B15" s="220" t="s">
        <v>277</v>
      </c>
      <c r="C15" s="130">
        <v>19088.93</v>
      </c>
      <c r="D15" s="130">
        <v>22708.49</v>
      </c>
      <c r="E15" s="130">
        <v>21609.67</v>
      </c>
      <c r="F15" s="130">
        <v>22866.26</v>
      </c>
      <c r="G15" s="130">
        <v>86273.35</v>
      </c>
      <c r="J15" s="143"/>
      <c r="K15" s="86"/>
    </row>
    <row r="16" spans="2:11" ht="12.75" customHeight="1">
      <c r="B16" s="220" t="s">
        <v>278</v>
      </c>
      <c r="C16" s="130">
        <v>8499.4599999999991</v>
      </c>
      <c r="D16" s="130">
        <v>12983.58</v>
      </c>
      <c r="E16" s="130">
        <v>8995.32</v>
      </c>
      <c r="F16" s="130">
        <v>5325.79</v>
      </c>
      <c r="G16" s="130">
        <v>35804.15</v>
      </c>
      <c r="J16" s="143"/>
      <c r="K16" s="86"/>
    </row>
    <row r="17" spans="2:12" ht="12.75" customHeight="1">
      <c r="B17" s="220" t="s">
        <v>279</v>
      </c>
      <c r="C17" s="130">
        <v>14179.48</v>
      </c>
      <c r="D17" s="130">
        <v>19485.91</v>
      </c>
      <c r="E17" s="130">
        <v>13596.39</v>
      </c>
      <c r="F17" s="130">
        <v>8609.23</v>
      </c>
      <c r="G17" s="130">
        <v>55871</v>
      </c>
      <c r="J17" s="143"/>
      <c r="K17" s="86"/>
    </row>
    <row r="18" spans="2:12" ht="12.75" customHeight="1">
      <c r="B18" s="220" t="s">
        <v>280</v>
      </c>
      <c r="C18" s="130">
        <v>19258.990000000002</v>
      </c>
      <c r="D18" s="130">
        <v>15803.39</v>
      </c>
      <c r="E18" s="130">
        <v>18387.47</v>
      </c>
      <c r="F18" s="130">
        <v>28939.73</v>
      </c>
      <c r="G18" s="130">
        <v>82389.58</v>
      </c>
      <c r="J18" s="143"/>
      <c r="K18" s="86"/>
    </row>
    <row r="19" spans="2:12" ht="12.75" customHeight="1">
      <c r="B19" s="220" t="s">
        <v>296</v>
      </c>
      <c r="C19" s="104" t="s">
        <v>186</v>
      </c>
      <c r="D19" s="104" t="s">
        <v>186</v>
      </c>
      <c r="E19" s="104" t="s">
        <v>186</v>
      </c>
      <c r="F19" s="130">
        <v>77361.240000000005</v>
      </c>
      <c r="G19" s="130">
        <v>77361.240000000005</v>
      </c>
      <c r="J19" s="143"/>
      <c r="K19" s="86"/>
    </row>
    <row r="20" spans="2:12" ht="12.75" customHeight="1">
      <c r="B20" s="221" t="s">
        <v>200</v>
      </c>
      <c r="C20" s="227">
        <v>44954.76</v>
      </c>
      <c r="D20" s="227">
        <v>42251.6</v>
      </c>
      <c r="E20" s="227">
        <v>46783.17</v>
      </c>
      <c r="F20" s="227">
        <v>42391.43</v>
      </c>
      <c r="G20" s="227">
        <v>176380.96</v>
      </c>
      <c r="J20" s="143"/>
      <c r="K20" s="86"/>
    </row>
    <row r="21" spans="2:12" ht="12.75" customHeight="1">
      <c r="B21" s="221" t="s">
        <v>201</v>
      </c>
      <c r="C21" s="227">
        <v>28313.71</v>
      </c>
      <c r="D21" s="227">
        <v>31685.439999999999</v>
      </c>
      <c r="E21" s="227">
        <v>29587.37</v>
      </c>
      <c r="F21" s="227">
        <v>15605.23</v>
      </c>
      <c r="G21" s="227">
        <v>105191.75</v>
      </c>
      <c r="J21" s="143"/>
      <c r="K21" s="86"/>
    </row>
    <row r="22" spans="2:12" s="111" customFormat="1" ht="12.75" customHeight="1">
      <c r="B22" s="9" t="s">
        <v>17</v>
      </c>
      <c r="C22" s="141">
        <v>360277.55</v>
      </c>
      <c r="D22" s="141">
        <v>382393.32</v>
      </c>
      <c r="E22" s="141">
        <v>360036.11</v>
      </c>
      <c r="F22" s="141">
        <v>404218.08</v>
      </c>
      <c r="G22" s="141">
        <v>1506925.07</v>
      </c>
      <c r="I22" s="109"/>
      <c r="J22" s="143"/>
      <c r="K22" s="86"/>
      <c r="L22" s="18"/>
    </row>
    <row r="23" spans="2:12" s="29" customFormat="1" ht="12.75" customHeight="1">
      <c r="B23" s="144" t="s">
        <v>297</v>
      </c>
    </row>
    <row r="24" spans="2:12" s="29" customFormat="1" ht="12.75" customHeight="1">
      <c r="B24" s="144" t="s">
        <v>298</v>
      </c>
    </row>
    <row r="25" spans="2:12" s="29" customFormat="1" ht="12.75" customHeight="1"/>
    <row r="26" spans="2:12" s="29" customFormat="1" ht="12.75" customHeight="1"/>
    <row r="27" spans="2:12" s="29" customFormat="1" ht="12.75" customHeight="1"/>
    <row r="28" spans="2:12" s="29" customFormat="1" ht="12.95" customHeight="1"/>
    <row r="29" spans="2:12" s="29" customFormat="1" ht="12.95" customHeight="1"/>
    <row r="30" spans="2:12" s="29" customFormat="1" ht="12.95" customHeight="1"/>
    <row r="31" spans="2:12" s="29" customFormat="1" ht="12.95" customHeight="1"/>
    <row r="32" spans="2:12" s="29" customFormat="1" ht="12.95" customHeight="1"/>
    <row r="33" s="29" customFormat="1" ht="12.95" customHeight="1"/>
    <row r="34" s="29" customFormat="1" ht="12.95" customHeight="1"/>
    <row r="35" s="29" customFormat="1" ht="12.95" customHeight="1"/>
    <row r="36" s="29" customFormat="1" ht="12.95" customHeight="1"/>
    <row r="37" s="29" customFormat="1" ht="12.95" customHeight="1"/>
    <row r="38" s="29" customFormat="1" ht="12.95" customHeight="1"/>
    <row r="39" s="29" customFormat="1" ht="12.95" customHeight="1"/>
    <row r="40" s="29" customFormat="1" ht="12.95" customHeight="1"/>
    <row r="41" s="29" customFormat="1" ht="12.95" customHeight="1"/>
    <row r="42" s="29" customFormat="1" ht="12.95" customHeight="1"/>
    <row r="43" s="29" customFormat="1" ht="12.95" customHeight="1"/>
    <row r="44" s="29" customFormat="1" ht="12.95" customHeight="1"/>
    <row r="45" s="29" customFormat="1" ht="12.95" customHeight="1"/>
    <row r="46" s="29" customFormat="1" ht="12.95" customHeight="1"/>
    <row r="47" s="29" customFormat="1" ht="12.95" customHeight="1"/>
    <row r="48" s="29" customFormat="1" ht="12.95" customHeight="1"/>
    <row r="49" s="29" customFormat="1" ht="12.95" customHeight="1"/>
    <row r="50" s="29" customFormat="1" ht="12.95" customHeight="1"/>
    <row r="51" s="29" customFormat="1" ht="12.95" customHeight="1"/>
    <row r="52" s="29" customFormat="1" ht="12.95" customHeight="1"/>
    <row r="53" s="29" customFormat="1" ht="12.95" customHeight="1"/>
    <row r="54" s="29" customFormat="1" ht="12.95" customHeight="1"/>
    <row r="55" s="29" customFormat="1" ht="12.95" customHeight="1"/>
    <row r="56" s="29" customFormat="1" ht="12.95" customHeight="1"/>
    <row r="57" s="29" customFormat="1" ht="12.95" customHeight="1"/>
    <row r="58" s="29" customFormat="1" ht="12.95" customHeight="1"/>
  </sheetData>
  <mergeCells count="3">
    <mergeCell ref="B2:G2"/>
    <mergeCell ref="B3:G3"/>
    <mergeCell ref="B4:G4"/>
  </mergeCells>
  <phoneticPr fontId="3" type="noConversion"/>
  <pageMargins left="0.23622047244094491" right="0.27559055118110237" top="0.43307086614173229" bottom="0.98425196850393704" header="0.27559055118110237" footer="0.51181102362204722"/>
  <pageSetup paperSize="9" scale="97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6A1A6-7609-4ECC-BFFD-4E48EBAE01F9}">
  <sheetPr>
    <pageSetUpPr fitToPage="1"/>
  </sheetPr>
  <dimension ref="B2:O29"/>
  <sheetViews>
    <sheetView showGridLines="0" zoomScaleNormal="100" zoomScaleSheetLayoutView="130" workbookViewId="0"/>
  </sheetViews>
  <sheetFormatPr defaultRowHeight="13.5"/>
  <cols>
    <col min="1" max="1" width="1.88671875" style="67" customWidth="1"/>
    <col min="2" max="2" width="27.21875" style="67" customWidth="1"/>
    <col min="3" max="4" width="12.109375" style="67" customWidth="1"/>
    <col min="5" max="5" width="11.6640625" style="67" customWidth="1"/>
    <col min="6" max="7" width="11.88671875" style="67" customWidth="1"/>
    <col min="8" max="8" width="1.88671875" style="67" customWidth="1"/>
    <col min="9" max="9" width="14.33203125" style="68" customWidth="1"/>
    <col min="10" max="10" width="17.6640625" style="69" bestFit="1" customWidth="1"/>
    <col min="11" max="11" width="12.21875" style="69" customWidth="1"/>
    <col min="12" max="12" width="11.77734375" style="69" customWidth="1"/>
    <col min="13" max="13" width="11.44140625" style="69" bestFit="1" customWidth="1"/>
    <col min="14" max="16384" width="8.88671875" style="67"/>
  </cols>
  <sheetData>
    <row r="2" spans="2:15" ht="17.25">
      <c r="B2" s="249" t="s">
        <v>25</v>
      </c>
      <c r="C2" s="249"/>
      <c r="D2" s="249"/>
      <c r="E2" s="249"/>
      <c r="F2" s="249"/>
      <c r="G2" s="249"/>
      <c r="H2" s="70"/>
    </row>
    <row r="3" spans="2:15">
      <c r="B3" s="250" t="s">
        <v>70</v>
      </c>
      <c r="C3" s="250"/>
      <c r="D3" s="250"/>
      <c r="E3" s="250"/>
      <c r="F3" s="250"/>
      <c r="G3" s="250"/>
      <c r="H3" s="71"/>
    </row>
    <row r="4" spans="2:15" ht="14.25">
      <c r="B4" s="248" t="s">
        <v>299</v>
      </c>
      <c r="C4" s="248"/>
      <c r="D4" s="248"/>
      <c r="E4" s="248"/>
      <c r="F4" s="248"/>
      <c r="G4" s="248"/>
      <c r="H4" s="72"/>
      <c r="N4" s="69"/>
      <c r="O4" s="69"/>
    </row>
    <row r="5" spans="2:15" ht="16.5">
      <c r="B5" s="73"/>
      <c r="C5" s="27"/>
      <c r="D5" s="74"/>
      <c r="E5" s="75"/>
      <c r="F5" s="75"/>
      <c r="G5" s="76" t="s">
        <v>64</v>
      </c>
      <c r="H5" s="77"/>
      <c r="N5" s="69"/>
      <c r="O5" s="69"/>
    </row>
    <row r="6" spans="2:15" s="115" customFormat="1" ht="15">
      <c r="B6" s="7"/>
      <c r="C6" s="139" t="s">
        <v>85</v>
      </c>
      <c r="D6" s="139" t="s">
        <v>86</v>
      </c>
      <c r="E6" s="139" t="s">
        <v>87</v>
      </c>
      <c r="F6" s="139" t="s">
        <v>88</v>
      </c>
      <c r="G6" s="8" t="s">
        <v>155</v>
      </c>
      <c r="H6" s="112"/>
      <c r="I6" s="113"/>
      <c r="J6" s="114"/>
      <c r="K6" s="69"/>
      <c r="L6" s="69"/>
      <c r="M6" s="69"/>
      <c r="N6" s="69"/>
      <c r="O6" s="69"/>
    </row>
    <row r="7" spans="2:15" ht="15">
      <c r="B7" s="79" t="s">
        <v>89</v>
      </c>
      <c r="C7" s="29">
        <v>187191.72</v>
      </c>
      <c r="D7" s="29">
        <v>190784.54</v>
      </c>
      <c r="E7" s="29">
        <v>199390.64</v>
      </c>
      <c r="F7" s="29">
        <v>197875.6</v>
      </c>
      <c r="G7" s="29">
        <v>775242.49</v>
      </c>
      <c r="H7" s="81"/>
      <c r="N7" s="69"/>
      <c r="O7" s="69"/>
    </row>
    <row r="8" spans="2:15" s="78" customFormat="1" ht="15">
      <c r="B8" s="79" t="s">
        <v>46</v>
      </c>
      <c r="C8" s="29">
        <v>13329.19</v>
      </c>
      <c r="D8" s="29">
        <v>23378.42</v>
      </c>
      <c r="E8" s="29">
        <v>15991.55</v>
      </c>
      <c r="F8" s="29">
        <v>52877.4</v>
      </c>
      <c r="G8" s="29">
        <v>105576.55</v>
      </c>
      <c r="H8" s="83"/>
      <c r="I8" s="68"/>
      <c r="J8" s="82"/>
      <c r="K8" s="69"/>
      <c r="L8" s="69"/>
      <c r="M8" s="69"/>
      <c r="N8" s="69"/>
      <c r="O8" s="69"/>
    </row>
    <row r="9" spans="2:15" s="78" customFormat="1" ht="15">
      <c r="B9" s="79" t="s">
        <v>65</v>
      </c>
      <c r="C9" s="29">
        <v>25147.25</v>
      </c>
      <c r="D9" s="29">
        <v>24724.73</v>
      </c>
      <c r="E9" s="29">
        <v>21397.29</v>
      </c>
      <c r="F9" s="29">
        <v>22281.14</v>
      </c>
      <c r="G9" s="29">
        <v>93550.41</v>
      </c>
      <c r="H9" s="84"/>
      <c r="I9" s="68"/>
      <c r="J9" s="82"/>
      <c r="K9" s="69"/>
      <c r="L9" s="69"/>
      <c r="M9" s="69"/>
      <c r="N9" s="69"/>
      <c r="O9" s="69"/>
    </row>
    <row r="10" spans="2:15" s="78" customFormat="1" ht="15">
      <c r="B10" s="79" t="s">
        <v>163</v>
      </c>
      <c r="C10" s="29">
        <v>129389.46</v>
      </c>
      <c r="D10" s="29">
        <v>128426.99</v>
      </c>
      <c r="E10" s="29">
        <v>130723.65</v>
      </c>
      <c r="F10" s="29">
        <v>127937.09</v>
      </c>
      <c r="G10" s="29">
        <v>516477.19</v>
      </c>
      <c r="H10" s="84"/>
      <c r="I10" s="68"/>
      <c r="J10" s="82"/>
      <c r="K10" s="69"/>
      <c r="L10" s="69"/>
      <c r="M10" s="69"/>
      <c r="N10" s="69"/>
      <c r="O10" s="69"/>
    </row>
    <row r="11" spans="2:15" s="115" customFormat="1">
      <c r="B11" s="9" t="s">
        <v>26</v>
      </c>
      <c r="C11" s="10">
        <v>355057.62</v>
      </c>
      <c r="D11" s="10">
        <v>367314.67</v>
      </c>
      <c r="E11" s="10">
        <v>367503.12</v>
      </c>
      <c r="F11" s="10">
        <v>400971.23</v>
      </c>
      <c r="G11" s="10">
        <v>1490846.64</v>
      </c>
      <c r="H11" s="116"/>
      <c r="I11" s="68"/>
      <c r="J11" s="114"/>
      <c r="K11" s="69"/>
      <c r="L11" s="69"/>
      <c r="M11" s="69"/>
      <c r="N11" s="69"/>
      <c r="O11" s="69"/>
    </row>
    <row r="12" spans="2:15" s="29" customFormat="1" ht="11.25" customHeight="1">
      <c r="K12" s="69"/>
      <c r="L12" s="69"/>
      <c r="M12" s="69"/>
      <c r="N12" s="69"/>
      <c r="O12" s="69"/>
    </row>
    <row r="13" spans="2:15" s="29" customFormat="1" ht="12.75">
      <c r="K13" s="69"/>
      <c r="L13" s="69"/>
      <c r="M13" s="69"/>
      <c r="N13" s="69"/>
      <c r="O13" s="69"/>
    </row>
    <row r="14" spans="2:15" s="29" customFormat="1" ht="12.75">
      <c r="C14" s="145"/>
      <c r="D14" s="145"/>
      <c r="K14" s="69"/>
      <c r="L14" s="69"/>
      <c r="M14" s="69"/>
      <c r="N14" s="69"/>
      <c r="O14" s="69"/>
    </row>
    <row r="15" spans="2:15" s="29" customFormat="1" ht="12.75">
      <c r="C15" s="145"/>
      <c r="D15" s="145"/>
      <c r="K15" s="69"/>
      <c r="L15" s="69"/>
      <c r="M15" s="69"/>
      <c r="N15" s="69"/>
      <c r="O15" s="69"/>
    </row>
    <row r="16" spans="2:15" s="29" customFormat="1" ht="12.75">
      <c r="K16" s="69"/>
      <c r="L16" s="69"/>
      <c r="M16" s="69"/>
      <c r="N16" s="69"/>
      <c r="O16" s="69"/>
    </row>
    <row r="17" spans="3:15" s="29" customFormat="1" ht="12.75">
      <c r="K17" s="69"/>
      <c r="L17" s="69"/>
      <c r="M17" s="69"/>
      <c r="N17" s="69"/>
      <c r="O17" s="69"/>
    </row>
    <row r="18" spans="3:15" s="29" customFormat="1" ht="12.75">
      <c r="K18" s="114"/>
      <c r="L18" s="114"/>
      <c r="M18" s="114"/>
    </row>
    <row r="19" spans="3:15" s="29" customFormat="1" ht="12.75">
      <c r="K19" s="114"/>
      <c r="L19" s="114"/>
      <c r="M19" s="114"/>
    </row>
    <row r="20" spans="3:15" s="29" customFormat="1" ht="12.75">
      <c r="K20" s="114"/>
      <c r="L20" s="114"/>
      <c r="M20" s="114"/>
    </row>
    <row r="21" spans="3:15" s="29" customFormat="1" ht="12.75">
      <c r="K21" s="114"/>
      <c r="L21" s="114"/>
      <c r="M21" s="114"/>
    </row>
    <row r="22" spans="3:15" s="29" customFormat="1" ht="12.75">
      <c r="K22" s="114"/>
      <c r="L22" s="114"/>
      <c r="M22" s="114"/>
    </row>
    <row r="23" spans="3:15" s="29" customFormat="1" ht="12.75"/>
    <row r="24" spans="3:15" s="29" customFormat="1" ht="12.75"/>
    <row r="25" spans="3:15" s="29" customFormat="1" ht="12.75"/>
    <row r="26" spans="3:15" s="29" customFormat="1" ht="12.75"/>
    <row r="27" spans="3:15">
      <c r="C27" s="85"/>
      <c r="E27" s="68"/>
      <c r="F27" s="29"/>
    </row>
    <row r="28" spans="3:15">
      <c r="C28" s="85"/>
      <c r="F28" s="29"/>
    </row>
    <row r="29" spans="3:15">
      <c r="F29" s="29"/>
    </row>
  </sheetData>
  <mergeCells count="3">
    <mergeCell ref="B2:G2"/>
    <mergeCell ref="B3:G3"/>
    <mergeCell ref="B4:G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9428A-D844-4110-A0C3-1EF0E61088DD}">
  <sheetPr>
    <pageSetUpPr fitToPage="1"/>
  </sheetPr>
  <dimension ref="B2:I64"/>
  <sheetViews>
    <sheetView showGridLines="0" zoomScaleNormal="100" zoomScaleSheetLayoutView="100" workbookViewId="0"/>
  </sheetViews>
  <sheetFormatPr defaultRowHeight="13.5"/>
  <cols>
    <col min="1" max="1" width="2.77734375" style="147" customWidth="1"/>
    <col min="2" max="2" width="3.5546875" style="182" customWidth="1"/>
    <col min="3" max="3" width="4.77734375" style="182" customWidth="1"/>
    <col min="4" max="4" width="2.77734375" style="182" customWidth="1"/>
    <col min="5" max="5" width="39" style="182" customWidth="1"/>
    <col min="6" max="6" width="26.6640625" style="150" customWidth="1"/>
    <col min="7" max="7" width="26.6640625" style="184" customWidth="1"/>
    <col min="8" max="8" width="2.33203125" style="150" customWidth="1"/>
    <col min="9" max="16384" width="8.88671875" style="147"/>
  </cols>
  <sheetData>
    <row r="2" spans="2:9" ht="15.75" customHeight="1">
      <c r="B2" s="252" t="s">
        <v>205</v>
      </c>
      <c r="C2" s="252"/>
      <c r="D2" s="252"/>
      <c r="E2" s="252"/>
      <c r="F2" s="252"/>
      <c r="G2" s="252"/>
      <c r="H2" s="146"/>
    </row>
    <row r="3" spans="2:9" ht="14.25" customHeight="1">
      <c r="B3" s="253" t="s">
        <v>206</v>
      </c>
      <c r="C3" s="253"/>
      <c r="D3" s="253"/>
      <c r="E3" s="253"/>
      <c r="F3" s="253"/>
      <c r="G3" s="253"/>
      <c r="H3" s="148"/>
      <c r="I3" s="149"/>
    </row>
    <row r="4" spans="2:9" ht="12.75">
      <c r="B4" s="254"/>
      <c r="C4" s="254"/>
      <c r="D4" s="254"/>
      <c r="E4" s="254"/>
      <c r="F4" s="254"/>
      <c r="G4" s="254"/>
    </row>
    <row r="5" spans="2:9">
      <c r="B5" s="151"/>
      <c r="C5" s="151"/>
      <c r="D5" s="151"/>
      <c r="E5" s="151"/>
      <c r="F5" s="152"/>
      <c r="G5" s="230" t="s">
        <v>53</v>
      </c>
    </row>
    <row r="6" spans="2:9" s="109" customFormat="1" ht="13.5" customHeight="1">
      <c r="B6" s="237" t="s">
        <v>54</v>
      </c>
      <c r="C6" s="237"/>
      <c r="D6" s="237"/>
      <c r="E6" s="237"/>
      <c r="F6" s="240">
        <v>46022</v>
      </c>
      <c r="G6" s="240"/>
      <c r="H6" s="108"/>
    </row>
    <row r="7" spans="2:9" s="109" customFormat="1" ht="15" customHeight="1">
      <c r="B7" s="239"/>
      <c r="C7" s="239"/>
      <c r="D7" s="239"/>
      <c r="E7" s="239"/>
      <c r="F7" s="13"/>
      <c r="G7" s="9" t="s">
        <v>55</v>
      </c>
      <c r="H7" s="108"/>
    </row>
    <row r="8" spans="2:9" ht="14.25" customHeight="1">
      <c r="B8" s="153"/>
      <c r="C8" s="154"/>
      <c r="D8" s="154"/>
      <c r="E8" s="154"/>
      <c r="F8" s="155" t="s">
        <v>19</v>
      </c>
      <c r="G8" s="142"/>
    </row>
    <row r="9" spans="2:9" s="160" customFormat="1" ht="14.25" customHeight="1">
      <c r="B9" s="153" t="s">
        <v>27</v>
      </c>
      <c r="C9" s="154" t="s">
        <v>28</v>
      </c>
      <c r="D9" s="154"/>
      <c r="E9" s="156"/>
      <c r="F9" s="157"/>
      <c r="G9" s="158">
        <v>1976926590947</v>
      </c>
      <c r="H9" s="159"/>
    </row>
    <row r="10" spans="2:9" ht="14.25" customHeight="1">
      <c r="B10" s="153"/>
      <c r="C10" s="153"/>
      <c r="D10" s="161" t="s">
        <v>16</v>
      </c>
      <c r="E10" s="162" t="s">
        <v>207</v>
      </c>
      <c r="F10" s="163"/>
      <c r="G10" s="158">
        <v>243311254815</v>
      </c>
      <c r="H10" s="164"/>
    </row>
    <row r="11" spans="2:9" ht="14.25" customHeight="1">
      <c r="B11" s="153"/>
      <c r="C11" s="153"/>
      <c r="D11" s="161" t="s">
        <v>0</v>
      </c>
      <c r="E11" s="162" t="s">
        <v>208</v>
      </c>
      <c r="F11" s="163"/>
      <c r="G11" s="158">
        <v>466000000000</v>
      </c>
      <c r="H11" s="165"/>
    </row>
    <row r="12" spans="2:9" ht="14.25" customHeight="1">
      <c r="B12" s="153"/>
      <c r="C12" s="153"/>
      <c r="D12" s="161" t="s">
        <v>15</v>
      </c>
      <c r="E12" s="166" t="s">
        <v>209</v>
      </c>
      <c r="F12" s="163"/>
      <c r="G12" s="158">
        <v>195302243187</v>
      </c>
    </row>
    <row r="13" spans="2:9" ht="14.25" customHeight="1">
      <c r="B13" s="153"/>
      <c r="C13" s="153"/>
      <c r="D13" s="161" t="s">
        <v>1</v>
      </c>
      <c r="E13" s="166" t="s">
        <v>30</v>
      </c>
      <c r="F13" s="167"/>
      <c r="G13" s="232">
        <v>26381302367</v>
      </c>
    </row>
    <row r="14" spans="2:9" ht="14.25" customHeight="1">
      <c r="B14" s="153"/>
      <c r="C14" s="153"/>
      <c r="D14" s="161" t="s">
        <v>2</v>
      </c>
      <c r="E14" s="168" t="s">
        <v>210</v>
      </c>
      <c r="F14" s="167"/>
      <c r="G14" s="169" t="s">
        <v>186</v>
      </c>
    </row>
    <row r="15" spans="2:9" ht="14.25" customHeight="1">
      <c r="B15" s="153"/>
      <c r="C15" s="153"/>
      <c r="D15" s="161" t="s">
        <v>47</v>
      </c>
      <c r="E15" s="156" t="s">
        <v>212</v>
      </c>
      <c r="F15" s="163"/>
      <c r="G15" s="158">
        <v>1008379684567</v>
      </c>
    </row>
    <row r="16" spans="2:9" ht="14.25" customHeight="1">
      <c r="B16" s="153"/>
      <c r="C16" s="153"/>
      <c r="D16" s="161" t="s">
        <v>48</v>
      </c>
      <c r="E16" s="156" t="s">
        <v>285</v>
      </c>
      <c r="F16" s="167"/>
      <c r="G16" s="169" t="s">
        <v>186</v>
      </c>
    </row>
    <row r="17" spans="2:8" ht="14.25" customHeight="1">
      <c r="B17" s="153"/>
      <c r="C17" s="153"/>
      <c r="D17" s="161" t="s">
        <v>3</v>
      </c>
      <c r="E17" s="156" t="s">
        <v>286</v>
      </c>
      <c r="F17" s="163"/>
      <c r="G17" s="158">
        <v>1342091</v>
      </c>
    </row>
    <row r="18" spans="2:8" ht="14.25" customHeight="1">
      <c r="B18" s="153"/>
      <c r="C18" s="153"/>
      <c r="D18" s="161" t="s">
        <v>4</v>
      </c>
      <c r="E18" s="166" t="s">
        <v>287</v>
      </c>
      <c r="F18" s="170"/>
      <c r="G18" s="158">
        <v>37550763920</v>
      </c>
    </row>
    <row r="19" spans="2:8" ht="14.25" customHeight="1">
      <c r="B19" s="153"/>
      <c r="C19" s="153"/>
      <c r="D19" s="161"/>
      <c r="E19" s="166"/>
      <c r="F19" s="170"/>
      <c r="G19" s="158"/>
    </row>
    <row r="20" spans="2:8" s="160" customFormat="1" ht="14.25" customHeight="1">
      <c r="B20" s="153" t="s">
        <v>56</v>
      </c>
      <c r="C20" s="171" t="s">
        <v>33</v>
      </c>
      <c r="D20" s="153"/>
      <c r="E20" s="156"/>
      <c r="F20" s="157"/>
      <c r="G20" s="158">
        <v>2249716333102</v>
      </c>
      <c r="H20" s="159"/>
    </row>
    <row r="21" spans="2:8" ht="14.25" customHeight="1">
      <c r="B21" s="153"/>
      <c r="C21" s="153"/>
      <c r="D21" s="161" t="s">
        <v>16</v>
      </c>
      <c r="E21" s="156" t="s">
        <v>213</v>
      </c>
      <c r="F21" s="155"/>
      <c r="G21" s="158">
        <v>17001976093</v>
      </c>
    </row>
    <row r="22" spans="2:8" ht="14.25" customHeight="1">
      <c r="B22" s="153"/>
      <c r="C22" s="153"/>
      <c r="D22" s="161" t="s">
        <v>0</v>
      </c>
      <c r="E22" s="156" t="s">
        <v>34</v>
      </c>
      <c r="F22" s="155"/>
      <c r="G22" s="158">
        <v>34200000000</v>
      </c>
    </row>
    <row r="23" spans="2:8" ht="14.25" customHeight="1">
      <c r="B23" s="153"/>
      <c r="C23" s="153"/>
      <c r="D23" s="161" t="s">
        <v>15</v>
      </c>
      <c r="E23" s="156" t="s">
        <v>300</v>
      </c>
      <c r="F23" s="155"/>
      <c r="G23" s="158">
        <v>40620000000</v>
      </c>
    </row>
    <row r="24" spans="2:8" ht="14.25" customHeight="1">
      <c r="B24" s="153"/>
      <c r="C24" s="153"/>
      <c r="D24" s="161" t="s">
        <v>1</v>
      </c>
      <c r="E24" s="156" t="s">
        <v>214</v>
      </c>
      <c r="F24" s="155"/>
      <c r="G24" s="158">
        <v>600921889463</v>
      </c>
    </row>
    <row r="25" spans="2:8" ht="14.25" customHeight="1">
      <c r="B25" s="153"/>
      <c r="C25" s="153"/>
      <c r="D25" s="161" t="s">
        <v>2</v>
      </c>
      <c r="E25" s="156" t="s">
        <v>215</v>
      </c>
      <c r="F25" s="155"/>
      <c r="G25" s="158">
        <v>284442191220</v>
      </c>
    </row>
    <row r="26" spans="2:8" ht="14.25" customHeight="1">
      <c r="B26" s="153"/>
      <c r="C26" s="153"/>
      <c r="D26" s="161" t="s">
        <v>47</v>
      </c>
      <c r="E26" s="156" t="s">
        <v>147</v>
      </c>
      <c r="F26" s="155"/>
      <c r="G26" s="158">
        <v>67746038201</v>
      </c>
    </row>
    <row r="27" spans="2:8" ht="14.25" customHeight="1">
      <c r="B27" s="153"/>
      <c r="C27" s="153"/>
      <c r="D27" s="161" t="s">
        <v>48</v>
      </c>
      <c r="E27" s="156" t="s">
        <v>134</v>
      </c>
      <c r="F27" s="155"/>
      <c r="G27" s="169" t="s">
        <v>186</v>
      </c>
    </row>
    <row r="28" spans="2:8" ht="14.25" customHeight="1">
      <c r="B28" s="153"/>
      <c r="C28" s="153"/>
      <c r="D28" s="161" t="s">
        <v>3</v>
      </c>
      <c r="E28" s="156" t="s">
        <v>35</v>
      </c>
      <c r="F28" s="155"/>
      <c r="G28" s="158">
        <v>969429615768</v>
      </c>
    </row>
    <row r="29" spans="2:8" ht="14.25" customHeight="1">
      <c r="B29" s="153"/>
      <c r="C29" s="153"/>
      <c r="D29" s="161" t="s">
        <v>4</v>
      </c>
      <c r="E29" s="156" t="s">
        <v>36</v>
      </c>
      <c r="F29" s="155"/>
      <c r="G29" s="158">
        <v>108671665362</v>
      </c>
    </row>
    <row r="30" spans="2:8" ht="14.25" customHeight="1">
      <c r="B30" s="153"/>
      <c r="C30" s="153"/>
      <c r="D30" s="161" t="s">
        <v>5</v>
      </c>
      <c r="E30" s="156" t="s">
        <v>216</v>
      </c>
      <c r="F30" s="155"/>
      <c r="G30" s="158">
        <v>126682956995</v>
      </c>
    </row>
    <row r="31" spans="2:8" ht="14.25" customHeight="1">
      <c r="B31" s="153"/>
      <c r="C31" s="153"/>
      <c r="D31" s="172"/>
      <c r="E31" s="156"/>
      <c r="F31" s="155"/>
      <c r="G31" s="158"/>
    </row>
    <row r="32" spans="2:8" s="109" customFormat="1" ht="14.25" customHeight="1">
      <c r="B32" s="237" t="s">
        <v>57</v>
      </c>
      <c r="C32" s="237"/>
      <c r="D32" s="237"/>
      <c r="E32" s="237"/>
      <c r="F32" s="14"/>
      <c r="G32" s="15">
        <f>G9+G20</f>
        <v>4226642924049</v>
      </c>
      <c r="H32" s="173"/>
    </row>
    <row r="33" spans="2:8" ht="14.25" customHeight="1">
      <c r="B33" s="153"/>
      <c r="C33" s="153"/>
      <c r="D33" s="153"/>
      <c r="E33" s="174"/>
      <c r="F33" s="175"/>
      <c r="G33" s="176"/>
      <c r="H33" s="165"/>
    </row>
    <row r="34" spans="2:8" s="160" customFormat="1" ht="14.25" customHeight="1">
      <c r="B34" s="153" t="s">
        <v>58</v>
      </c>
      <c r="C34" s="171" t="s">
        <v>37</v>
      </c>
      <c r="D34" s="153"/>
      <c r="E34" s="156"/>
      <c r="F34" s="177"/>
      <c r="G34" s="158">
        <v>526240428205</v>
      </c>
      <c r="H34" s="159"/>
    </row>
    <row r="35" spans="2:8" s="160" customFormat="1" ht="14.25" customHeight="1">
      <c r="B35" s="153"/>
      <c r="C35" s="171"/>
      <c r="D35" s="161" t="s">
        <v>16</v>
      </c>
      <c r="E35" s="156" t="s">
        <v>140</v>
      </c>
      <c r="F35" s="177"/>
      <c r="G35" s="158">
        <v>105409520073</v>
      </c>
      <c r="H35" s="159"/>
    </row>
    <row r="36" spans="2:8" s="160" customFormat="1" ht="14.25" customHeight="1">
      <c r="B36" s="153"/>
      <c r="C36" s="171"/>
      <c r="D36" s="161" t="s">
        <v>0</v>
      </c>
      <c r="E36" s="156" t="s">
        <v>217</v>
      </c>
      <c r="F36" s="177"/>
      <c r="G36" s="169">
        <v>129966386012</v>
      </c>
      <c r="H36" s="159"/>
    </row>
    <row r="37" spans="2:8" s="160" customFormat="1" ht="14.25" customHeight="1">
      <c r="B37" s="153"/>
      <c r="C37" s="171"/>
      <c r="D37" s="161" t="s">
        <v>15</v>
      </c>
      <c r="E37" s="156" t="s">
        <v>218</v>
      </c>
      <c r="F37" s="177"/>
      <c r="G37" s="158">
        <v>36330383026</v>
      </c>
      <c r="H37" s="159"/>
    </row>
    <row r="38" spans="2:8" s="160" customFormat="1" ht="14.25" customHeight="1">
      <c r="B38" s="153"/>
      <c r="C38" s="171"/>
      <c r="D38" s="161" t="s">
        <v>1</v>
      </c>
      <c r="E38" s="166" t="s">
        <v>145</v>
      </c>
      <c r="F38" s="177"/>
      <c r="G38" s="169">
        <v>47394360255</v>
      </c>
      <c r="H38" s="159"/>
    </row>
    <row r="39" spans="2:8" ht="14.25" customHeight="1">
      <c r="B39" s="153"/>
      <c r="C39" s="153"/>
      <c r="D39" s="161" t="s">
        <v>2</v>
      </c>
      <c r="E39" s="168" t="s">
        <v>146</v>
      </c>
      <c r="F39" s="177"/>
      <c r="G39" s="158">
        <v>206926899953</v>
      </c>
    </row>
    <row r="40" spans="2:8" ht="14.25" customHeight="1">
      <c r="B40" s="153"/>
      <c r="C40" s="153"/>
      <c r="D40" s="161" t="s">
        <v>47</v>
      </c>
      <c r="E40" s="168" t="s">
        <v>293</v>
      </c>
      <c r="F40" s="177"/>
      <c r="G40" s="169">
        <v>212878886</v>
      </c>
    </row>
    <row r="41" spans="2:8" ht="14.25" customHeight="1">
      <c r="B41" s="153"/>
      <c r="C41" s="153"/>
      <c r="D41" s="153"/>
      <c r="E41" s="156"/>
      <c r="F41" s="177"/>
      <c r="G41" s="158"/>
    </row>
    <row r="42" spans="2:8" s="160" customFormat="1" ht="14.25" customHeight="1">
      <c r="B42" s="153" t="s">
        <v>56</v>
      </c>
      <c r="C42" s="171" t="s">
        <v>38</v>
      </c>
      <c r="D42" s="153"/>
      <c r="E42" s="156"/>
      <c r="F42" s="177"/>
      <c r="G42" s="158">
        <v>300647007687</v>
      </c>
      <c r="H42" s="159"/>
    </row>
    <row r="43" spans="2:8" s="160" customFormat="1" ht="14.25" customHeight="1">
      <c r="B43" s="153"/>
      <c r="C43" s="171"/>
      <c r="D43" s="172" t="s">
        <v>16</v>
      </c>
      <c r="E43" s="156" t="s">
        <v>219</v>
      </c>
      <c r="F43" s="177"/>
      <c r="G43" s="169" t="s">
        <v>186</v>
      </c>
      <c r="H43" s="159"/>
    </row>
    <row r="44" spans="2:8" ht="14.25" customHeight="1">
      <c r="B44" s="153"/>
      <c r="C44" s="153"/>
      <c r="D44" s="172" t="s">
        <v>0</v>
      </c>
      <c r="E44" s="162" t="s">
        <v>220</v>
      </c>
      <c r="F44" s="177"/>
      <c r="G44" s="178">
        <v>39945669114</v>
      </c>
    </row>
    <row r="45" spans="2:8" ht="14.25" customHeight="1">
      <c r="B45" s="153"/>
      <c r="C45" s="153"/>
      <c r="D45" s="172" t="s">
        <v>15</v>
      </c>
      <c r="E45" s="162" t="s">
        <v>138</v>
      </c>
      <c r="F45" s="177"/>
      <c r="G45" s="169" t="s">
        <v>186</v>
      </c>
    </row>
    <row r="46" spans="2:8" ht="14.25" customHeight="1">
      <c r="B46" s="153"/>
      <c r="C46" s="153"/>
      <c r="D46" s="172" t="s">
        <v>1</v>
      </c>
      <c r="E46" s="162" t="s">
        <v>139</v>
      </c>
      <c r="F46" s="177"/>
      <c r="G46" s="158">
        <v>16733961262</v>
      </c>
    </row>
    <row r="47" spans="2:8" ht="14.25" customHeight="1">
      <c r="B47" s="153"/>
      <c r="C47" s="153"/>
      <c r="D47" s="172" t="s">
        <v>2</v>
      </c>
      <c r="E47" s="162" t="s">
        <v>140</v>
      </c>
      <c r="F47" s="177"/>
      <c r="G47" s="158">
        <v>6735405725</v>
      </c>
    </row>
    <row r="48" spans="2:8" ht="14.25" customHeight="1">
      <c r="B48" s="153"/>
      <c r="C48" s="153"/>
      <c r="D48" s="172" t="s">
        <v>47</v>
      </c>
      <c r="E48" s="162" t="s">
        <v>221</v>
      </c>
      <c r="F48" s="177"/>
      <c r="G48" s="158">
        <v>123914614912</v>
      </c>
    </row>
    <row r="49" spans="2:8" ht="14.25" customHeight="1">
      <c r="B49" s="153"/>
      <c r="C49" s="153"/>
      <c r="D49" s="172" t="s">
        <v>48</v>
      </c>
      <c r="E49" s="162" t="s">
        <v>222</v>
      </c>
      <c r="F49" s="177"/>
      <c r="G49" s="158">
        <v>110665119068</v>
      </c>
    </row>
    <row r="50" spans="2:8" ht="14.25" customHeight="1">
      <c r="B50" s="153"/>
      <c r="C50" s="153"/>
      <c r="D50" s="172" t="s">
        <v>3</v>
      </c>
      <c r="E50" s="162" t="s">
        <v>143</v>
      </c>
      <c r="F50" s="177"/>
      <c r="G50" s="169" t="s">
        <v>186</v>
      </c>
    </row>
    <row r="51" spans="2:8" ht="14.25" customHeight="1">
      <c r="B51" s="153"/>
      <c r="C51" s="153"/>
      <c r="D51" s="172" t="s">
        <v>4</v>
      </c>
      <c r="E51" s="162" t="s">
        <v>142</v>
      </c>
      <c r="F51" s="177"/>
      <c r="G51" s="158">
        <v>2652237606</v>
      </c>
    </row>
    <row r="52" spans="2:8" ht="14.25" customHeight="1">
      <c r="B52" s="153"/>
      <c r="C52" s="153"/>
      <c r="D52" s="161"/>
      <c r="E52" s="166"/>
      <c r="F52" s="177"/>
      <c r="G52" s="142"/>
    </row>
    <row r="53" spans="2:8" ht="14.25" customHeight="1">
      <c r="B53" s="251" t="s">
        <v>39</v>
      </c>
      <c r="C53" s="251"/>
      <c r="D53" s="251"/>
      <c r="E53" s="251"/>
      <c r="F53" s="179"/>
      <c r="G53" s="180">
        <f>SUM(G34,G42)</f>
        <v>826887435892</v>
      </c>
    </row>
    <row r="54" spans="2:8" ht="14.25" customHeight="1">
      <c r="B54" s="153"/>
      <c r="C54" s="153"/>
      <c r="D54" s="153"/>
      <c r="E54" s="174" t="s">
        <v>223</v>
      </c>
      <c r="F54" s="175"/>
      <c r="G54" s="176"/>
    </row>
    <row r="55" spans="2:8" ht="14.25" customHeight="1">
      <c r="B55" s="153" t="s">
        <v>51</v>
      </c>
      <c r="C55" s="171" t="s">
        <v>40</v>
      </c>
      <c r="D55" s="153"/>
      <c r="E55" s="156"/>
      <c r="F55" s="177"/>
      <c r="G55" s="158">
        <v>10977011000</v>
      </c>
    </row>
    <row r="56" spans="2:8" ht="14.25" customHeight="1">
      <c r="B56" s="153" t="s">
        <v>59</v>
      </c>
      <c r="C56" s="171" t="s">
        <v>41</v>
      </c>
      <c r="D56" s="153"/>
      <c r="E56" s="156"/>
      <c r="F56" s="155"/>
      <c r="G56" s="50">
        <v>-215791139113</v>
      </c>
    </row>
    <row r="57" spans="2:8" ht="14.25" customHeight="1">
      <c r="B57" s="153" t="s">
        <v>60</v>
      </c>
      <c r="C57" s="171" t="s">
        <v>42</v>
      </c>
      <c r="D57" s="153"/>
      <c r="E57" s="156"/>
      <c r="F57" s="177"/>
      <c r="G57" s="50">
        <v>-76388410736</v>
      </c>
    </row>
    <row r="58" spans="2:8" ht="14.25" customHeight="1">
      <c r="B58" s="153" t="s">
        <v>52</v>
      </c>
      <c r="C58" s="171" t="s">
        <v>43</v>
      </c>
      <c r="D58" s="153"/>
      <c r="E58" s="156"/>
      <c r="F58" s="177"/>
      <c r="G58" s="158">
        <v>3680958027006</v>
      </c>
    </row>
    <row r="59" spans="2:8" ht="14.25" customHeight="1">
      <c r="B59" s="153"/>
      <c r="C59" s="153"/>
      <c r="D59" s="153"/>
      <c r="E59" s="156"/>
      <c r="F59" s="177"/>
      <c r="G59" s="181"/>
    </row>
    <row r="60" spans="2:8" ht="14.25" customHeight="1">
      <c r="B60" s="251" t="s">
        <v>44</v>
      </c>
      <c r="C60" s="251"/>
      <c r="D60" s="251"/>
      <c r="E60" s="251"/>
      <c r="F60" s="179"/>
      <c r="G60" s="180">
        <f>SUM(G55:G58)</f>
        <v>3399755488157</v>
      </c>
    </row>
    <row r="61" spans="2:8" s="109" customFormat="1" ht="14.25" customHeight="1">
      <c r="B61" s="237" t="s">
        <v>45</v>
      </c>
      <c r="C61" s="237"/>
      <c r="D61" s="237"/>
      <c r="E61" s="237"/>
      <c r="F61" s="14"/>
      <c r="G61" s="15">
        <f>G53+G60</f>
        <v>4226642924049</v>
      </c>
      <c r="H61" s="108"/>
    </row>
    <row r="62" spans="2:8" ht="16.5" customHeight="1">
      <c r="G62" s="183"/>
    </row>
    <row r="63" spans="2:8">
      <c r="G63" s="183"/>
    </row>
    <row r="64" spans="2:8">
      <c r="G64" s="183"/>
    </row>
  </sheetData>
  <mergeCells count="9">
    <mergeCell ref="B53:E53"/>
    <mergeCell ref="B60:E60"/>
    <mergeCell ref="B61:E61"/>
    <mergeCell ref="B2:G2"/>
    <mergeCell ref="B3:G3"/>
    <mergeCell ref="B4:G4"/>
    <mergeCell ref="B6:E7"/>
    <mergeCell ref="F6:G6"/>
    <mergeCell ref="B32:E32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D35:D40 D43:D51 D10:D18 D21:D22 D23:D30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E082B-6613-48C0-8A69-ECBAF37900C1}">
  <sheetPr>
    <pageSetUpPr fitToPage="1"/>
  </sheetPr>
  <dimension ref="A1:J85"/>
  <sheetViews>
    <sheetView showGridLines="0" zoomScaleNormal="100" zoomScaleSheetLayoutView="85" workbookViewId="0">
      <pane xSplit="4" ySplit="6" topLeftCell="E7" activePane="bottomRight" state="frozen"/>
      <selection pane="topRight"/>
      <selection pane="bottomLeft"/>
      <selection pane="bottomRight"/>
    </sheetView>
  </sheetViews>
  <sheetFormatPr defaultRowHeight="13.5"/>
  <cols>
    <col min="1" max="1" width="1.44140625" style="28" customWidth="1"/>
    <col min="2" max="2" width="4.77734375" style="185" customWidth="1"/>
    <col min="3" max="3" width="2.77734375" style="186" customWidth="1"/>
    <col min="4" max="4" width="37.5546875" style="35" customWidth="1"/>
    <col min="5" max="6" width="16.5546875" style="187" customWidth="1"/>
    <col min="7" max="8" width="16.5546875" style="188" customWidth="1"/>
    <col min="9" max="9" width="16.5546875" style="187" customWidth="1"/>
    <col min="10" max="10" width="1.21875" style="33" customWidth="1"/>
    <col min="11" max="16384" width="8.88671875" style="28"/>
  </cols>
  <sheetData>
    <row r="1" spans="2:10" ht="7.5" customHeight="1"/>
    <row r="2" spans="2:10" s="35" customFormat="1" ht="15.75" customHeight="1">
      <c r="B2" s="242" t="s">
        <v>224</v>
      </c>
      <c r="C2" s="242"/>
      <c r="D2" s="242"/>
      <c r="E2" s="242"/>
      <c r="F2" s="242"/>
      <c r="G2" s="242"/>
      <c r="H2" s="242"/>
      <c r="I2" s="242"/>
      <c r="J2" s="129"/>
    </row>
    <row r="3" spans="2:10" s="35" customFormat="1" ht="12" customHeight="1">
      <c r="B3" s="255" t="s">
        <v>206</v>
      </c>
      <c r="C3" s="255"/>
      <c r="D3" s="255"/>
      <c r="E3" s="255"/>
      <c r="F3" s="255"/>
      <c r="G3" s="255"/>
      <c r="H3" s="255"/>
      <c r="I3" s="255"/>
      <c r="J3" s="129"/>
    </row>
    <row r="4" spans="2:10" s="35" customFormat="1" ht="12.75" customHeight="1">
      <c r="B4" s="238"/>
      <c r="C4" s="238"/>
      <c r="D4" s="238"/>
      <c r="E4" s="189"/>
      <c r="F4" s="189"/>
      <c r="G4" s="190"/>
      <c r="H4" s="190"/>
      <c r="I4" s="191"/>
      <c r="J4" s="129"/>
    </row>
    <row r="5" spans="2:10" s="35" customFormat="1" ht="13.5" customHeight="1">
      <c r="B5" s="36"/>
      <c r="C5" s="37"/>
      <c r="D5" s="38"/>
      <c r="E5" s="192"/>
      <c r="F5" s="192"/>
      <c r="G5" s="73"/>
      <c r="H5" s="73"/>
      <c r="I5" s="231" t="s">
        <v>53</v>
      </c>
      <c r="J5" s="129"/>
    </row>
    <row r="6" spans="2:10" s="197" customFormat="1" ht="12" customHeight="1">
      <c r="B6" s="16"/>
      <c r="C6" s="17"/>
      <c r="D6" s="193"/>
      <c r="E6" s="194" t="s">
        <v>85</v>
      </c>
      <c r="F6" s="194" t="s">
        <v>86</v>
      </c>
      <c r="G6" s="195" t="s">
        <v>87</v>
      </c>
      <c r="H6" s="195" t="s">
        <v>88</v>
      </c>
      <c r="I6" s="194" t="s">
        <v>23</v>
      </c>
      <c r="J6" s="196"/>
    </row>
    <row r="7" spans="2:10" s="43" customFormat="1" ht="12.95" customHeight="1">
      <c r="B7" s="40" t="s">
        <v>58</v>
      </c>
      <c r="C7" s="41" t="s">
        <v>225</v>
      </c>
      <c r="D7" s="42"/>
      <c r="E7" s="198">
        <v>327461088781</v>
      </c>
      <c r="F7" s="199">
        <v>326564375891</v>
      </c>
      <c r="G7" s="199">
        <v>298320268210</v>
      </c>
      <c r="H7" s="199">
        <v>333580277546</v>
      </c>
      <c r="I7" s="198">
        <f>SUM(E7:H7)</f>
        <v>1285926010428</v>
      </c>
      <c r="J7" s="200"/>
    </row>
    <row r="8" spans="2:10" s="51" customFormat="1" ht="12.95" customHeight="1">
      <c r="B8" s="44" t="s">
        <v>226</v>
      </c>
      <c r="C8" s="45" t="s">
        <v>227</v>
      </c>
      <c r="D8" s="52"/>
      <c r="E8" s="201">
        <v>317303096436</v>
      </c>
      <c r="F8" s="201">
        <v>310333022277</v>
      </c>
      <c r="G8" s="201">
        <v>300437285604</v>
      </c>
      <c r="H8" s="201">
        <v>311470684876</v>
      </c>
      <c r="I8" s="201">
        <f t="shared" ref="I8:I79" si="0">SUM(E8:H8)</f>
        <v>1239544089193</v>
      </c>
      <c r="J8" s="202"/>
    </row>
    <row r="9" spans="2:10" s="57" customFormat="1" ht="12.95" customHeight="1">
      <c r="B9" s="60"/>
      <c r="C9" s="55" t="s">
        <v>16</v>
      </c>
      <c r="D9" s="56" t="s">
        <v>228</v>
      </c>
      <c r="E9" s="131">
        <v>23303710623</v>
      </c>
      <c r="F9" s="131">
        <v>41047810385</v>
      </c>
      <c r="G9" s="131">
        <v>36685158413</v>
      </c>
      <c r="H9" s="50">
        <v>40471050208</v>
      </c>
      <c r="I9" s="131">
        <f t="shared" si="0"/>
        <v>141507729629</v>
      </c>
    </row>
    <row r="10" spans="2:10" s="57" customFormat="1" ht="12.95" customHeight="1">
      <c r="B10" s="60"/>
      <c r="C10" s="55" t="s">
        <v>0</v>
      </c>
      <c r="D10" s="56" t="s">
        <v>108</v>
      </c>
      <c r="E10" s="131">
        <v>1755721244</v>
      </c>
      <c r="F10" s="131">
        <v>3233735963</v>
      </c>
      <c r="G10" s="131">
        <v>2544601427</v>
      </c>
      <c r="H10" s="50">
        <v>2998162205</v>
      </c>
      <c r="I10" s="131">
        <f t="shared" si="0"/>
        <v>10532220839</v>
      </c>
    </row>
    <row r="11" spans="2:10" s="57" customFormat="1" ht="12.95" customHeight="1">
      <c r="B11" s="60"/>
      <c r="C11" s="55" t="s">
        <v>15</v>
      </c>
      <c r="D11" s="56" t="s">
        <v>109</v>
      </c>
      <c r="E11" s="131">
        <v>11792957245</v>
      </c>
      <c r="F11" s="131">
        <v>9736202793</v>
      </c>
      <c r="G11" s="131">
        <v>8766196506</v>
      </c>
      <c r="H11" s="50">
        <v>9723804651</v>
      </c>
      <c r="I11" s="131">
        <f t="shared" si="0"/>
        <v>40019161195</v>
      </c>
    </row>
    <row r="12" spans="2:10" s="57" customFormat="1" ht="12.95" customHeight="1">
      <c r="B12" s="60"/>
      <c r="C12" s="55" t="s">
        <v>1</v>
      </c>
      <c r="D12" s="56" t="s">
        <v>110</v>
      </c>
      <c r="E12" s="131">
        <v>-39283025</v>
      </c>
      <c r="F12" s="131">
        <v>-15214578</v>
      </c>
      <c r="G12" s="131">
        <v>-10143689</v>
      </c>
      <c r="H12" s="50">
        <v>113119377</v>
      </c>
      <c r="I12" s="131">
        <f t="shared" si="0"/>
        <v>48478085</v>
      </c>
    </row>
    <row r="13" spans="2:10" s="57" customFormat="1" ht="12.95" customHeight="1">
      <c r="B13" s="60"/>
      <c r="C13" s="55" t="s">
        <v>2</v>
      </c>
      <c r="D13" s="56" t="s">
        <v>111</v>
      </c>
      <c r="E13" s="131">
        <v>272109312</v>
      </c>
      <c r="F13" s="131">
        <v>399222102</v>
      </c>
      <c r="G13" s="131">
        <v>491666030</v>
      </c>
      <c r="H13" s="50">
        <v>485603768</v>
      </c>
      <c r="I13" s="131">
        <f t="shared" si="0"/>
        <v>1648601212</v>
      </c>
    </row>
    <row r="14" spans="2:10" s="57" customFormat="1" ht="12.95" customHeight="1">
      <c r="B14" s="60"/>
      <c r="C14" s="55" t="s">
        <v>47</v>
      </c>
      <c r="D14" s="56" t="s">
        <v>112</v>
      </c>
      <c r="E14" s="131">
        <v>18420511</v>
      </c>
      <c r="F14" s="131">
        <v>33727451</v>
      </c>
      <c r="G14" s="131">
        <v>26784937</v>
      </c>
      <c r="H14" s="50">
        <v>29956200</v>
      </c>
      <c r="I14" s="131">
        <f t="shared" si="0"/>
        <v>108889099</v>
      </c>
    </row>
    <row r="15" spans="2:10" s="57" customFormat="1" ht="12.95" customHeight="1">
      <c r="B15" s="60"/>
      <c r="C15" s="55" t="s">
        <v>48</v>
      </c>
      <c r="D15" s="56" t="s">
        <v>113</v>
      </c>
      <c r="E15" s="131">
        <v>1130649261</v>
      </c>
      <c r="F15" s="131">
        <v>1120608453</v>
      </c>
      <c r="G15" s="131">
        <v>1133127778</v>
      </c>
      <c r="H15" s="50">
        <v>1550504108</v>
      </c>
      <c r="I15" s="131">
        <f t="shared" si="0"/>
        <v>4934889600</v>
      </c>
    </row>
    <row r="16" spans="2:10" s="57" customFormat="1" ht="12.95" customHeight="1">
      <c r="B16" s="60"/>
      <c r="C16" s="55" t="s">
        <v>3</v>
      </c>
      <c r="D16" s="56" t="s">
        <v>114</v>
      </c>
      <c r="E16" s="131">
        <v>865286481</v>
      </c>
      <c r="F16" s="131">
        <v>437645596</v>
      </c>
      <c r="G16" s="131">
        <v>562839708</v>
      </c>
      <c r="H16" s="50">
        <v>320893141</v>
      </c>
      <c r="I16" s="131">
        <f t="shared" si="0"/>
        <v>2186664926</v>
      </c>
    </row>
    <row r="17" spans="2:10" s="57" customFormat="1" ht="12.95" customHeight="1">
      <c r="B17" s="60"/>
      <c r="C17" s="55" t="s">
        <v>4</v>
      </c>
      <c r="D17" s="56" t="s">
        <v>115</v>
      </c>
      <c r="E17" s="131">
        <v>362028616</v>
      </c>
      <c r="F17" s="131">
        <v>2918951518</v>
      </c>
      <c r="G17" s="131">
        <v>697462989</v>
      </c>
      <c r="H17" s="50">
        <v>2411118134</v>
      </c>
      <c r="I17" s="131">
        <f t="shared" si="0"/>
        <v>6389561257</v>
      </c>
    </row>
    <row r="18" spans="2:10" s="57" customFormat="1" ht="12.95" customHeight="1">
      <c r="B18" s="60"/>
      <c r="C18" s="55" t="s">
        <v>5</v>
      </c>
      <c r="D18" s="56" t="s">
        <v>229</v>
      </c>
      <c r="E18" s="131">
        <v>17879835883</v>
      </c>
      <c r="F18" s="131">
        <v>17712929296</v>
      </c>
      <c r="G18" s="131">
        <v>15056737129</v>
      </c>
      <c r="H18" s="50">
        <v>14347343697</v>
      </c>
      <c r="I18" s="131">
        <f t="shared" si="0"/>
        <v>64996846005</v>
      </c>
    </row>
    <row r="19" spans="2:10" s="57" customFormat="1" ht="12.95" customHeight="1">
      <c r="B19" s="60"/>
      <c r="C19" s="55" t="s">
        <v>6</v>
      </c>
      <c r="D19" s="56" t="s">
        <v>230</v>
      </c>
      <c r="E19" s="131">
        <v>340557527</v>
      </c>
      <c r="F19" s="131">
        <v>360407947</v>
      </c>
      <c r="G19" s="131">
        <v>372774610</v>
      </c>
      <c r="H19" s="50">
        <v>551889752</v>
      </c>
      <c r="I19" s="131">
        <f t="shared" si="0"/>
        <v>1625629836</v>
      </c>
    </row>
    <row r="20" spans="2:10" s="57" customFormat="1" ht="12.95" customHeight="1">
      <c r="B20" s="60"/>
      <c r="C20" s="55" t="s">
        <v>7</v>
      </c>
      <c r="D20" s="56" t="s">
        <v>116</v>
      </c>
      <c r="E20" s="131">
        <v>295570260</v>
      </c>
      <c r="F20" s="131">
        <v>254115779</v>
      </c>
      <c r="G20" s="131">
        <v>292671834</v>
      </c>
      <c r="H20" s="50">
        <v>263484525</v>
      </c>
      <c r="I20" s="131">
        <f t="shared" si="0"/>
        <v>1105842398</v>
      </c>
    </row>
    <row r="21" spans="2:10" s="57" customFormat="1" ht="12.95" customHeight="1">
      <c r="B21" s="60"/>
      <c r="C21" s="55" t="s">
        <v>8</v>
      </c>
      <c r="D21" s="56" t="s">
        <v>117</v>
      </c>
      <c r="E21" s="104">
        <v>180000</v>
      </c>
      <c r="F21" s="104">
        <v>1510000</v>
      </c>
      <c r="G21" s="104" t="s">
        <v>211</v>
      </c>
      <c r="H21" s="104">
        <v>400000</v>
      </c>
      <c r="I21" s="104">
        <f t="shared" si="0"/>
        <v>2090000</v>
      </c>
    </row>
    <row r="22" spans="2:10" s="57" customFormat="1" ht="12.95" customHeight="1">
      <c r="B22" s="60"/>
      <c r="C22" s="55" t="s">
        <v>9</v>
      </c>
      <c r="D22" s="56" t="s">
        <v>118</v>
      </c>
      <c r="E22" s="131">
        <v>49146010</v>
      </c>
      <c r="F22" s="131">
        <v>33218127</v>
      </c>
      <c r="G22" s="131">
        <v>-25922689</v>
      </c>
      <c r="H22" s="50">
        <v>35254578</v>
      </c>
      <c r="I22" s="104">
        <f t="shared" si="0"/>
        <v>91696026</v>
      </c>
    </row>
    <row r="23" spans="2:10" s="57" customFormat="1" ht="12.75" customHeight="1">
      <c r="B23" s="60"/>
      <c r="C23" s="55" t="s">
        <v>10</v>
      </c>
      <c r="D23" s="56" t="s">
        <v>119</v>
      </c>
      <c r="E23" s="131">
        <v>235084443</v>
      </c>
      <c r="F23" s="131">
        <v>348936307</v>
      </c>
      <c r="G23" s="131">
        <v>196478825</v>
      </c>
      <c r="H23" s="50">
        <v>230619622</v>
      </c>
      <c r="I23" s="131">
        <f t="shared" si="0"/>
        <v>1011119197</v>
      </c>
    </row>
    <row r="24" spans="2:10" s="57" customFormat="1" ht="12.95" customHeight="1">
      <c r="B24" s="60"/>
      <c r="C24" s="55" t="s">
        <v>11</v>
      </c>
      <c r="D24" s="56" t="s">
        <v>120</v>
      </c>
      <c r="E24" s="131">
        <v>90890470524</v>
      </c>
      <c r="F24" s="131">
        <v>70233584247</v>
      </c>
      <c r="G24" s="131">
        <v>102321439730</v>
      </c>
      <c r="H24" s="50">
        <v>89330525996</v>
      </c>
      <c r="I24" s="131">
        <f t="shared" si="0"/>
        <v>352776020497</v>
      </c>
    </row>
    <row r="25" spans="2:10" s="57" customFormat="1" ht="12.95" customHeight="1">
      <c r="B25" s="60"/>
      <c r="C25" s="55" t="s">
        <v>12</v>
      </c>
      <c r="D25" s="56" t="s">
        <v>121</v>
      </c>
      <c r="E25" s="131">
        <v>4968606</v>
      </c>
      <c r="F25" s="131">
        <v>3501812</v>
      </c>
      <c r="G25" s="131">
        <v>4862625</v>
      </c>
      <c r="H25" s="50">
        <v>10076845</v>
      </c>
      <c r="I25" s="131">
        <f t="shared" si="0"/>
        <v>23409888</v>
      </c>
    </row>
    <row r="26" spans="2:10" s="57" customFormat="1" ht="12.95" customHeight="1">
      <c r="B26" s="60"/>
      <c r="C26" s="55" t="s">
        <v>50</v>
      </c>
      <c r="D26" s="56" t="s">
        <v>122</v>
      </c>
      <c r="E26" s="131">
        <v>43921176</v>
      </c>
      <c r="F26" s="131">
        <v>154272408</v>
      </c>
      <c r="G26" s="131">
        <v>50572807</v>
      </c>
      <c r="H26" s="50">
        <v>146697319</v>
      </c>
      <c r="I26" s="131">
        <f t="shared" si="0"/>
        <v>395463710</v>
      </c>
    </row>
    <row r="27" spans="2:10" s="57" customFormat="1" ht="12.75" customHeight="1">
      <c r="B27" s="60"/>
      <c r="C27" s="55" t="s">
        <v>13</v>
      </c>
      <c r="D27" s="56" t="s">
        <v>123</v>
      </c>
      <c r="E27" s="131">
        <v>32136177</v>
      </c>
      <c r="F27" s="131">
        <v>28824839</v>
      </c>
      <c r="G27" s="131">
        <v>37074009</v>
      </c>
      <c r="H27" s="50">
        <v>43179407</v>
      </c>
      <c r="I27" s="131">
        <f t="shared" si="0"/>
        <v>141214432</v>
      </c>
    </row>
    <row r="28" spans="2:10" s="57" customFormat="1" ht="12.95" customHeight="1">
      <c r="B28" s="55"/>
      <c r="C28" s="55" t="s">
        <v>14</v>
      </c>
      <c r="D28" s="56" t="s">
        <v>124</v>
      </c>
      <c r="E28" s="131">
        <v>6155587276</v>
      </c>
      <c r="F28" s="131">
        <v>5194930012</v>
      </c>
      <c r="G28" s="131">
        <v>5618909383</v>
      </c>
      <c r="H28" s="50">
        <v>4456336381</v>
      </c>
      <c r="I28" s="131">
        <f t="shared" si="0"/>
        <v>21425763052</v>
      </c>
    </row>
    <row r="29" spans="2:10" s="57" customFormat="1" ht="12.95" customHeight="1">
      <c r="B29" s="55"/>
      <c r="C29" s="55" t="s">
        <v>164</v>
      </c>
      <c r="D29" s="56" t="s">
        <v>231</v>
      </c>
      <c r="E29" s="104" t="s">
        <v>211</v>
      </c>
      <c r="F29" s="104" t="s">
        <v>211</v>
      </c>
      <c r="G29" s="104" t="s">
        <v>211</v>
      </c>
      <c r="H29" s="104" t="s">
        <v>186</v>
      </c>
      <c r="I29" s="104">
        <f t="shared" si="0"/>
        <v>0</v>
      </c>
    </row>
    <row r="30" spans="2:10" s="34" customFormat="1" ht="12.95" customHeight="1">
      <c r="B30" s="55"/>
      <c r="C30" s="55" t="s">
        <v>165</v>
      </c>
      <c r="D30" s="203" t="s">
        <v>125</v>
      </c>
      <c r="E30" s="131">
        <v>142708577541</v>
      </c>
      <c r="F30" s="131">
        <v>139837943763</v>
      </c>
      <c r="G30" s="131">
        <v>112781671245</v>
      </c>
      <c r="H30" s="204">
        <v>107390373040</v>
      </c>
      <c r="I30" s="131">
        <f t="shared" si="0"/>
        <v>502718565589</v>
      </c>
      <c r="J30" s="57"/>
    </row>
    <row r="31" spans="2:10" s="34" customFormat="1" ht="12.95" customHeight="1">
      <c r="B31" s="55"/>
      <c r="C31" s="55" t="s">
        <v>166</v>
      </c>
      <c r="D31" s="56" t="s">
        <v>126</v>
      </c>
      <c r="E31" s="131">
        <v>956457962</v>
      </c>
      <c r="F31" s="131">
        <v>2049588199</v>
      </c>
      <c r="G31" s="131">
        <v>2043429673</v>
      </c>
      <c r="H31" s="204">
        <v>1151702947</v>
      </c>
      <c r="I31" s="131">
        <f t="shared" si="0"/>
        <v>6201178781</v>
      </c>
      <c r="J31" s="57"/>
    </row>
    <row r="32" spans="2:10" s="34" customFormat="1" ht="12.95" customHeight="1">
      <c r="B32" s="55"/>
      <c r="C32" s="55" t="s">
        <v>167</v>
      </c>
      <c r="D32" s="56" t="s">
        <v>232</v>
      </c>
      <c r="E32" s="104" t="s">
        <v>211</v>
      </c>
      <c r="F32" s="104" t="s">
        <v>211</v>
      </c>
      <c r="G32" s="104" t="s">
        <v>211</v>
      </c>
      <c r="H32" s="104" t="s">
        <v>186</v>
      </c>
      <c r="I32" s="104">
        <f t="shared" si="0"/>
        <v>0</v>
      </c>
      <c r="J32" s="57"/>
    </row>
    <row r="33" spans="1:10" s="34" customFormat="1" ht="12.95" customHeight="1">
      <c r="B33" s="55"/>
      <c r="C33" s="55" t="s">
        <v>168</v>
      </c>
      <c r="D33" s="56" t="s">
        <v>128</v>
      </c>
      <c r="E33" s="104" t="s">
        <v>211</v>
      </c>
      <c r="F33" s="104" t="s">
        <v>211</v>
      </c>
      <c r="G33" s="104" t="s">
        <v>211</v>
      </c>
      <c r="H33" s="104" t="s">
        <v>186</v>
      </c>
      <c r="I33" s="104">
        <f t="shared" si="0"/>
        <v>0</v>
      </c>
      <c r="J33" s="57"/>
    </row>
    <row r="34" spans="1:10" s="34" customFormat="1" ht="12.95" customHeight="1">
      <c r="B34" s="55"/>
      <c r="C34" s="55" t="s">
        <v>169</v>
      </c>
      <c r="D34" s="56" t="s">
        <v>271</v>
      </c>
      <c r="E34" s="104" t="s">
        <v>211</v>
      </c>
      <c r="F34" s="104" t="s">
        <v>211</v>
      </c>
      <c r="G34" s="104" t="s">
        <v>211</v>
      </c>
      <c r="H34" s="104" t="s">
        <v>186</v>
      </c>
      <c r="I34" s="104">
        <f t="shared" si="0"/>
        <v>0</v>
      </c>
      <c r="J34" s="57"/>
    </row>
    <row r="35" spans="1:10" s="34" customFormat="1" ht="12.95" customHeight="1">
      <c r="B35" s="55"/>
      <c r="C35" s="55" t="s">
        <v>170</v>
      </c>
      <c r="D35" s="203" t="s">
        <v>233</v>
      </c>
      <c r="E35" s="131">
        <v>18248350283</v>
      </c>
      <c r="F35" s="131">
        <v>15205917358</v>
      </c>
      <c r="G35" s="131">
        <v>10788257324</v>
      </c>
      <c r="H35" s="204">
        <v>35408186475</v>
      </c>
      <c r="I35" s="131">
        <f t="shared" si="0"/>
        <v>79650711440</v>
      </c>
      <c r="J35" s="57"/>
    </row>
    <row r="36" spans="1:10" s="34" customFormat="1" ht="12.95" customHeight="1">
      <c r="B36" s="55"/>
      <c r="C36" s="55" t="s">
        <v>171</v>
      </c>
      <c r="D36" s="203" t="s">
        <v>234</v>
      </c>
      <c r="E36" s="131">
        <v>652500</v>
      </c>
      <c r="F36" s="131">
        <v>652500</v>
      </c>
      <c r="G36" s="131">
        <v>635000</v>
      </c>
      <c r="H36" s="204">
        <v>402500</v>
      </c>
      <c r="I36" s="131">
        <f t="shared" si="0"/>
        <v>2342500</v>
      </c>
      <c r="J36" s="57"/>
    </row>
    <row r="37" spans="1:10" s="51" customFormat="1" ht="12.95" customHeight="1">
      <c r="B37" s="40" t="s">
        <v>101</v>
      </c>
      <c r="C37" s="41" t="s">
        <v>235</v>
      </c>
      <c r="D37" s="42"/>
      <c r="E37" s="205">
        <f>E7-E8</f>
        <v>10157992345</v>
      </c>
      <c r="F37" s="205">
        <f>F7-F8</f>
        <v>16231353614</v>
      </c>
      <c r="G37" s="205">
        <f>G7-G8</f>
        <v>-2117017394</v>
      </c>
      <c r="H37" s="205">
        <f>H7-H8</f>
        <v>22109592670</v>
      </c>
      <c r="I37" s="205">
        <f t="shared" si="0"/>
        <v>46381921235</v>
      </c>
      <c r="J37" s="202"/>
    </row>
    <row r="38" spans="1:10" s="51" customFormat="1" ht="12.95" customHeight="1">
      <c r="B38" s="40" t="s">
        <v>102</v>
      </c>
      <c r="C38" s="41" t="s">
        <v>236</v>
      </c>
      <c r="D38" s="42"/>
      <c r="E38" s="205">
        <f>E39+E45+E49+E57+E67</f>
        <v>36777743884</v>
      </c>
      <c r="F38" s="205">
        <f>F39+F45+F49+F57+F67</f>
        <v>-50443808685</v>
      </c>
      <c r="G38" s="205">
        <f>G39+G45+G49+G57+G67</f>
        <v>434264650262</v>
      </c>
      <c r="H38" s="205">
        <f>H39+H45+H49+H57+H67</f>
        <v>2954030288</v>
      </c>
      <c r="I38" s="205">
        <f t="shared" si="0"/>
        <v>423552615749</v>
      </c>
      <c r="J38" s="202"/>
    </row>
    <row r="39" spans="1:10" s="34" customFormat="1" ht="12.95" customHeight="1">
      <c r="B39" s="44"/>
      <c r="C39" s="45" t="s">
        <v>237</v>
      </c>
      <c r="D39" s="45"/>
      <c r="E39" s="206">
        <f>SUM(E40:E44)</f>
        <v>29068099255</v>
      </c>
      <c r="F39" s="206">
        <f>SUM(F40:F44)</f>
        <v>26763125975</v>
      </c>
      <c r="G39" s="206">
        <f>SUM(G40:G44)</f>
        <v>31106177704</v>
      </c>
      <c r="H39" s="206">
        <f>SUM(H40:H44)</f>
        <v>19083909007</v>
      </c>
      <c r="I39" s="206">
        <f t="shared" si="0"/>
        <v>106021311941</v>
      </c>
      <c r="J39" s="57"/>
    </row>
    <row r="40" spans="1:10" s="34" customFormat="1" ht="12.95" customHeight="1">
      <c r="B40" s="54"/>
      <c r="C40" s="60" t="s">
        <v>238</v>
      </c>
      <c r="D40" s="56" t="s">
        <v>92</v>
      </c>
      <c r="E40" s="131">
        <v>11820340711</v>
      </c>
      <c r="F40" s="131">
        <v>11881939329</v>
      </c>
      <c r="G40" s="131">
        <v>12069138153</v>
      </c>
      <c r="H40" s="50">
        <v>15211070027</v>
      </c>
      <c r="I40" s="131">
        <f>SUM(E40:H40)</f>
        <v>50982488220</v>
      </c>
      <c r="J40" s="57"/>
    </row>
    <row r="41" spans="1:10" s="34" customFormat="1" ht="12.95" customHeight="1">
      <c r="A41" s="57"/>
      <c r="B41" s="54"/>
      <c r="C41" s="60" t="s">
        <v>0</v>
      </c>
      <c r="D41" s="56" t="s">
        <v>93</v>
      </c>
      <c r="E41" s="131">
        <v>6017347819</v>
      </c>
      <c r="F41" s="131">
        <v>1275879814</v>
      </c>
      <c r="G41" s="131">
        <v>2420112585</v>
      </c>
      <c r="H41" s="50">
        <v>1527031727</v>
      </c>
      <c r="I41" s="131">
        <f t="shared" si="0"/>
        <v>11240371945</v>
      </c>
      <c r="J41" s="57"/>
    </row>
    <row r="42" spans="1:10" s="57" customFormat="1" ht="12.95" customHeight="1">
      <c r="B42" s="54"/>
      <c r="C42" s="60" t="s">
        <v>15</v>
      </c>
      <c r="D42" s="56" t="s">
        <v>239</v>
      </c>
      <c r="E42" s="104">
        <v>20842532</v>
      </c>
      <c r="F42" s="104" t="s">
        <v>211</v>
      </c>
      <c r="G42" s="104" t="s">
        <v>295</v>
      </c>
      <c r="H42" s="50">
        <v>1656790073</v>
      </c>
      <c r="I42" s="104">
        <f t="shared" si="0"/>
        <v>1677632605</v>
      </c>
    </row>
    <row r="43" spans="1:10" s="57" customFormat="1" ht="12.95" customHeight="1">
      <c r="B43" s="54"/>
      <c r="C43" s="60" t="s">
        <v>1</v>
      </c>
      <c r="D43" s="56" t="s">
        <v>240</v>
      </c>
      <c r="E43" s="104" t="s">
        <v>211</v>
      </c>
      <c r="F43" s="104" t="s">
        <v>211</v>
      </c>
      <c r="G43" s="104" t="s">
        <v>295</v>
      </c>
      <c r="H43" s="104" t="s">
        <v>295</v>
      </c>
      <c r="I43" s="104">
        <f t="shared" si="0"/>
        <v>0</v>
      </c>
    </row>
    <row r="44" spans="1:10" s="57" customFormat="1" ht="12.95" customHeight="1">
      <c r="B44" s="54"/>
      <c r="C44" s="60" t="s">
        <v>2</v>
      </c>
      <c r="D44" s="56" t="s">
        <v>241</v>
      </c>
      <c r="E44" s="131">
        <v>11209568193</v>
      </c>
      <c r="F44" s="131">
        <v>13605306832</v>
      </c>
      <c r="G44" s="131">
        <v>16616926966</v>
      </c>
      <c r="H44" s="50">
        <v>689017180</v>
      </c>
      <c r="I44" s="131">
        <f t="shared" si="0"/>
        <v>42120819171</v>
      </c>
    </row>
    <row r="45" spans="1:10" s="34" customFormat="1" ht="12.95" customHeight="1">
      <c r="A45" s="57"/>
      <c r="B45" s="44"/>
      <c r="C45" s="45" t="s">
        <v>242</v>
      </c>
      <c r="D45" s="45"/>
      <c r="E45" s="206">
        <f>-SUM(E46:E48)</f>
        <v>-14653169941</v>
      </c>
      <c r="F45" s="206">
        <f>-SUM(F46:F48)</f>
        <v>-28765123727</v>
      </c>
      <c r="G45" s="206">
        <f>-SUM(G46:G48)</f>
        <v>4495419512</v>
      </c>
      <c r="H45" s="206">
        <f>-SUM(H46:H48)</f>
        <v>-3100187514</v>
      </c>
      <c r="I45" s="206">
        <f t="shared" si="0"/>
        <v>-42023061670</v>
      </c>
      <c r="J45" s="57"/>
    </row>
    <row r="46" spans="1:10" s="34" customFormat="1" ht="12.95" customHeight="1">
      <c r="A46" s="57"/>
      <c r="B46" s="54"/>
      <c r="C46" s="60" t="s">
        <v>238</v>
      </c>
      <c r="D46" s="56" t="s">
        <v>94</v>
      </c>
      <c r="E46" s="131">
        <v>2295955576</v>
      </c>
      <c r="F46" s="131">
        <v>1654237937</v>
      </c>
      <c r="G46" s="131">
        <v>1742487229</v>
      </c>
      <c r="H46" s="131">
        <v>-3492533114</v>
      </c>
      <c r="I46" s="131">
        <f t="shared" si="0"/>
        <v>2200147628</v>
      </c>
      <c r="J46" s="57"/>
    </row>
    <row r="47" spans="1:10" s="57" customFormat="1" ht="12.95" customHeight="1">
      <c r="B47" s="54"/>
      <c r="C47" s="60" t="s">
        <v>0</v>
      </c>
      <c r="D47" s="56" t="s">
        <v>243</v>
      </c>
      <c r="E47" s="131">
        <v>84743124</v>
      </c>
      <c r="F47" s="104">
        <v>60840351</v>
      </c>
      <c r="G47" s="131">
        <v>-145583475</v>
      </c>
      <c r="H47" s="131">
        <v>39800193</v>
      </c>
      <c r="I47" s="104">
        <f t="shared" si="0"/>
        <v>39800193</v>
      </c>
    </row>
    <row r="48" spans="1:10" s="57" customFormat="1" ht="12.95" customHeight="1">
      <c r="B48" s="54"/>
      <c r="C48" s="60" t="s">
        <v>15</v>
      </c>
      <c r="D48" s="56" t="s">
        <v>244</v>
      </c>
      <c r="E48" s="131">
        <v>12272471241</v>
      </c>
      <c r="F48" s="131">
        <v>27050045439</v>
      </c>
      <c r="G48" s="131">
        <v>-6092323266</v>
      </c>
      <c r="H48" s="131">
        <v>6552920435</v>
      </c>
      <c r="I48" s="131">
        <f t="shared" si="0"/>
        <v>39783113849</v>
      </c>
    </row>
    <row r="49" spans="1:10" s="34" customFormat="1" ht="12.75" customHeight="1">
      <c r="A49" s="57"/>
      <c r="B49" s="44"/>
      <c r="C49" s="45" t="s">
        <v>245</v>
      </c>
      <c r="D49" s="207"/>
      <c r="E49" s="206">
        <f>SUM(E50:E56)</f>
        <v>14513815185</v>
      </c>
      <c r="F49" s="206">
        <f>SUM(F50:F56)</f>
        <v>7565528198</v>
      </c>
      <c r="G49" s="206">
        <f>SUM(G50:G56)</f>
        <v>374606742098</v>
      </c>
      <c r="H49" s="206">
        <f>SUM(H50:H56)</f>
        <v>22558408951</v>
      </c>
      <c r="I49" s="206">
        <f t="shared" si="0"/>
        <v>419244494432</v>
      </c>
      <c r="J49" s="57"/>
    </row>
    <row r="50" spans="1:10" s="34" customFormat="1" ht="12.75" customHeight="1">
      <c r="A50" s="57"/>
      <c r="B50" s="54"/>
      <c r="C50" s="60" t="s">
        <v>238</v>
      </c>
      <c r="D50" s="56" t="s">
        <v>246</v>
      </c>
      <c r="E50" s="131">
        <v>11108241551</v>
      </c>
      <c r="F50" s="131">
        <v>4343577953</v>
      </c>
      <c r="G50" s="131">
        <v>14465502005</v>
      </c>
      <c r="H50" s="50">
        <v>20084989824</v>
      </c>
      <c r="I50" s="131">
        <f t="shared" si="0"/>
        <v>50002311333</v>
      </c>
      <c r="J50" s="57"/>
    </row>
    <row r="51" spans="1:10" s="34" customFormat="1" ht="12.75" customHeight="1">
      <c r="B51" s="54"/>
      <c r="C51" s="60" t="s">
        <v>0</v>
      </c>
      <c r="D51" s="56" t="s">
        <v>95</v>
      </c>
      <c r="E51" s="131">
        <v>100877650</v>
      </c>
      <c r="F51" s="131">
        <v>51444369</v>
      </c>
      <c r="G51" s="131">
        <v>85942364</v>
      </c>
      <c r="H51" s="50">
        <v>194829665</v>
      </c>
      <c r="I51" s="131">
        <f t="shared" si="0"/>
        <v>433094048</v>
      </c>
      <c r="J51" s="57"/>
    </row>
    <row r="52" spans="1:10" s="34" customFormat="1" ht="12.75" customHeight="1">
      <c r="B52" s="54"/>
      <c r="C52" s="60" t="s">
        <v>15</v>
      </c>
      <c r="D52" s="56" t="s">
        <v>247</v>
      </c>
      <c r="E52" s="104" t="s">
        <v>211</v>
      </c>
      <c r="F52" s="104">
        <v>7888714</v>
      </c>
      <c r="G52" s="104" t="s">
        <v>295</v>
      </c>
      <c r="H52" s="104">
        <v>7888714</v>
      </c>
      <c r="I52" s="104">
        <f t="shared" si="0"/>
        <v>15777428</v>
      </c>
      <c r="J52" s="57"/>
    </row>
    <row r="53" spans="1:10" s="34" customFormat="1" ht="12.75" customHeight="1">
      <c r="B53" s="54"/>
      <c r="C53" s="60" t="s">
        <v>1</v>
      </c>
      <c r="D53" s="56" t="s">
        <v>248</v>
      </c>
      <c r="E53" s="104" t="s">
        <v>211</v>
      </c>
      <c r="F53" s="104" t="s">
        <v>211</v>
      </c>
      <c r="G53" s="104" t="s">
        <v>295</v>
      </c>
      <c r="H53" s="104" t="s">
        <v>295</v>
      </c>
      <c r="I53" s="104">
        <f t="shared" si="0"/>
        <v>0</v>
      </c>
      <c r="J53" s="57"/>
    </row>
    <row r="54" spans="1:10" s="34" customFormat="1" ht="12.75" customHeight="1">
      <c r="B54" s="54"/>
      <c r="C54" s="60" t="s">
        <v>2</v>
      </c>
      <c r="D54" s="56" t="s">
        <v>288</v>
      </c>
      <c r="E54" s="104" t="s">
        <v>211</v>
      </c>
      <c r="F54" s="104" t="s">
        <v>211</v>
      </c>
      <c r="G54" s="104" t="s">
        <v>295</v>
      </c>
      <c r="H54" s="104" t="s">
        <v>295</v>
      </c>
      <c r="I54" s="104">
        <f>SUM(E54:H54)</f>
        <v>0</v>
      </c>
      <c r="J54" s="57"/>
    </row>
    <row r="55" spans="1:10" s="34" customFormat="1" ht="12.75" customHeight="1">
      <c r="B55" s="54"/>
      <c r="C55" s="60" t="s">
        <v>47</v>
      </c>
      <c r="D55" s="56" t="s">
        <v>294</v>
      </c>
      <c r="E55" s="104" t="s">
        <v>211</v>
      </c>
      <c r="F55" s="104" t="s">
        <v>211</v>
      </c>
      <c r="G55" s="131">
        <v>355875787725</v>
      </c>
      <c r="H55" s="50">
        <v>-598000000</v>
      </c>
      <c r="I55" s="131">
        <f>SUM(E55:H55)</f>
        <v>355277787725</v>
      </c>
      <c r="J55" s="57"/>
    </row>
    <row r="56" spans="1:10" s="34" customFormat="1" ht="12.75" customHeight="1">
      <c r="B56" s="54"/>
      <c r="C56" s="60" t="s">
        <v>48</v>
      </c>
      <c r="D56" s="56" t="s">
        <v>289</v>
      </c>
      <c r="E56" s="131">
        <v>3304695984</v>
      </c>
      <c r="F56" s="131">
        <v>3162617162</v>
      </c>
      <c r="G56" s="131">
        <v>4179510004</v>
      </c>
      <c r="H56" s="50">
        <v>2868700748</v>
      </c>
      <c r="I56" s="131">
        <f t="shared" si="0"/>
        <v>13515523898</v>
      </c>
      <c r="J56" s="57"/>
    </row>
    <row r="57" spans="1:10" s="208" customFormat="1" ht="12.75" customHeight="1">
      <c r="B57" s="44"/>
      <c r="C57" s="45" t="s">
        <v>249</v>
      </c>
      <c r="D57" s="45"/>
      <c r="E57" s="209">
        <f>-SUM(E58:E66)</f>
        <v>-8088468327</v>
      </c>
      <c r="F57" s="209">
        <f>-SUM(F58:F66)</f>
        <v>-50800700659</v>
      </c>
      <c r="G57" s="209">
        <f>-SUM(G58:G66)</f>
        <v>814137670</v>
      </c>
      <c r="H57" s="209">
        <f>-SUM(H58:H66)</f>
        <v>-14681464692</v>
      </c>
      <c r="I57" s="209">
        <f t="shared" si="0"/>
        <v>-72756496008</v>
      </c>
      <c r="J57" s="210"/>
    </row>
    <row r="58" spans="1:10" s="208" customFormat="1" ht="12.75" customHeight="1">
      <c r="B58" s="54"/>
      <c r="C58" s="60" t="s">
        <v>238</v>
      </c>
      <c r="D58" s="56" t="s">
        <v>246</v>
      </c>
      <c r="E58" s="131">
        <v>7139146127</v>
      </c>
      <c r="F58" s="131">
        <v>47314657424</v>
      </c>
      <c r="G58" s="131">
        <v>-1889245670</v>
      </c>
      <c r="H58" s="131">
        <v>1749821134</v>
      </c>
      <c r="I58" s="104">
        <f t="shared" si="0"/>
        <v>54314379015</v>
      </c>
      <c r="J58" s="210"/>
    </row>
    <row r="59" spans="1:10" s="208" customFormat="1" ht="12.75" customHeight="1">
      <c r="B59" s="54"/>
      <c r="C59" s="60" t="s">
        <v>0</v>
      </c>
      <c r="D59" s="56" t="s">
        <v>250</v>
      </c>
      <c r="E59" s="104" t="s">
        <v>211</v>
      </c>
      <c r="F59" s="104" t="s">
        <v>211</v>
      </c>
      <c r="G59" s="104" t="s">
        <v>295</v>
      </c>
      <c r="H59" s="104" t="s">
        <v>295</v>
      </c>
      <c r="I59" s="104">
        <f t="shared" si="0"/>
        <v>0</v>
      </c>
      <c r="J59" s="210"/>
    </row>
    <row r="60" spans="1:10" s="208" customFormat="1" ht="12.75" customHeight="1">
      <c r="B60" s="54"/>
      <c r="C60" s="60" t="s">
        <v>15</v>
      </c>
      <c r="D60" s="56" t="s">
        <v>251</v>
      </c>
      <c r="E60" s="131">
        <v>469000000</v>
      </c>
      <c r="F60" s="131">
        <v>589209000</v>
      </c>
      <c r="G60" s="131">
        <v>519000000</v>
      </c>
      <c r="H60" s="131">
        <v>545000000</v>
      </c>
      <c r="I60" s="131">
        <f t="shared" si="0"/>
        <v>2122209000</v>
      </c>
      <c r="J60" s="210"/>
    </row>
    <row r="61" spans="1:10" s="208" customFormat="1" ht="12.75" customHeight="1">
      <c r="B61" s="54"/>
      <c r="C61" s="60" t="s">
        <v>1</v>
      </c>
      <c r="D61" s="56" t="s">
        <v>252</v>
      </c>
      <c r="E61" s="50">
        <v>41159</v>
      </c>
      <c r="F61" s="131">
        <v>1189660</v>
      </c>
      <c r="G61" s="131">
        <v>2508806</v>
      </c>
      <c r="H61" s="50">
        <v>204551403</v>
      </c>
      <c r="I61" s="50">
        <f t="shared" si="0"/>
        <v>208291028</v>
      </c>
      <c r="J61" s="210"/>
    </row>
    <row r="62" spans="1:10" s="208" customFormat="1" ht="12.75" customHeight="1">
      <c r="B62" s="54"/>
      <c r="C62" s="60" t="s">
        <v>2</v>
      </c>
      <c r="D62" s="56" t="s">
        <v>253</v>
      </c>
      <c r="E62" s="104" t="s">
        <v>211</v>
      </c>
      <c r="F62" s="104" t="s">
        <v>211</v>
      </c>
      <c r="G62" s="104" t="s">
        <v>295</v>
      </c>
      <c r="H62" s="104" t="s">
        <v>295</v>
      </c>
      <c r="I62" s="104">
        <f t="shared" si="0"/>
        <v>0</v>
      </c>
      <c r="J62" s="210"/>
    </row>
    <row r="63" spans="1:10" s="208" customFormat="1" ht="12.75" customHeight="1">
      <c r="B63" s="54"/>
      <c r="C63" s="60" t="s">
        <v>47</v>
      </c>
      <c r="D63" s="56" t="s">
        <v>254</v>
      </c>
      <c r="E63" s="104" t="s">
        <v>211</v>
      </c>
      <c r="F63" s="104" t="s">
        <v>211</v>
      </c>
      <c r="G63" s="104" t="s">
        <v>295</v>
      </c>
      <c r="H63" s="104" t="s">
        <v>295</v>
      </c>
      <c r="I63" s="104">
        <f t="shared" si="0"/>
        <v>0</v>
      </c>
      <c r="J63" s="210"/>
    </row>
    <row r="64" spans="1:10" s="208" customFormat="1" ht="12.75" customHeight="1">
      <c r="B64" s="54"/>
      <c r="C64" s="60" t="s">
        <v>48</v>
      </c>
      <c r="D64" s="56" t="s">
        <v>255</v>
      </c>
      <c r="E64" s="104" t="s">
        <v>211</v>
      </c>
      <c r="F64" s="104" t="s">
        <v>211</v>
      </c>
      <c r="G64" s="104" t="s">
        <v>295</v>
      </c>
      <c r="H64" s="104" t="s">
        <v>295</v>
      </c>
      <c r="I64" s="104">
        <f t="shared" si="0"/>
        <v>0</v>
      </c>
      <c r="J64" s="210"/>
    </row>
    <row r="65" spans="2:10" s="208" customFormat="1" ht="12.75" customHeight="1">
      <c r="B65" s="54"/>
      <c r="C65" s="60" t="s">
        <v>3</v>
      </c>
      <c r="D65" s="56" t="s">
        <v>256</v>
      </c>
      <c r="E65" s="131">
        <v>32771613</v>
      </c>
      <c r="F65" s="131">
        <v>2826516979</v>
      </c>
      <c r="G65" s="131">
        <v>23700754</v>
      </c>
      <c r="H65" s="131">
        <v>11987265668</v>
      </c>
      <c r="I65" s="131">
        <f t="shared" si="0"/>
        <v>14870255014</v>
      </c>
      <c r="J65" s="210"/>
    </row>
    <row r="66" spans="2:10" s="208" customFormat="1" ht="12.75" customHeight="1">
      <c r="B66" s="54"/>
      <c r="C66" s="60" t="s">
        <v>4</v>
      </c>
      <c r="D66" s="56" t="s">
        <v>257</v>
      </c>
      <c r="E66" s="131">
        <v>447509428</v>
      </c>
      <c r="F66" s="131">
        <v>69127596</v>
      </c>
      <c r="G66" s="131">
        <v>529898440</v>
      </c>
      <c r="H66" s="131">
        <v>194826487</v>
      </c>
      <c r="I66" s="131">
        <f t="shared" si="0"/>
        <v>1241361951</v>
      </c>
      <c r="J66" s="210"/>
    </row>
    <row r="67" spans="2:10" s="208" customFormat="1" ht="12.75" customHeight="1">
      <c r="B67" s="44"/>
      <c r="C67" s="45" t="s">
        <v>258</v>
      </c>
      <c r="D67" s="45"/>
      <c r="E67" s="209">
        <f>SUM(E68:E76)</f>
        <v>15937467712</v>
      </c>
      <c r="F67" s="209">
        <f>SUM(F68:F76)</f>
        <v>-5206638472</v>
      </c>
      <c r="G67" s="209">
        <f>SUM(G68:G76)</f>
        <v>23242173278</v>
      </c>
      <c r="H67" s="209">
        <f>SUM(H68:H76)</f>
        <v>-20906635464</v>
      </c>
      <c r="I67" s="209">
        <f>SUM(E67:H67)</f>
        <v>13066367054</v>
      </c>
      <c r="J67" s="210"/>
    </row>
    <row r="68" spans="2:10" s="208" customFormat="1" ht="12.75" customHeight="1">
      <c r="B68" s="54"/>
      <c r="C68" s="60" t="s">
        <v>238</v>
      </c>
      <c r="D68" s="56" t="s">
        <v>259</v>
      </c>
      <c r="E68" s="131">
        <v>11680955143</v>
      </c>
      <c r="F68" s="131">
        <v>5231065266</v>
      </c>
      <c r="G68" s="131">
        <v>17583250406</v>
      </c>
      <c r="H68" s="131">
        <v>-8172012759</v>
      </c>
      <c r="I68" s="131">
        <f t="shared" si="0"/>
        <v>26323258056</v>
      </c>
      <c r="J68" s="210"/>
    </row>
    <row r="69" spans="2:10" s="210" customFormat="1" ht="12.75" customHeight="1">
      <c r="B69" s="54"/>
      <c r="C69" s="60" t="s">
        <v>0</v>
      </c>
      <c r="D69" s="56" t="s">
        <v>260</v>
      </c>
      <c r="E69" s="131">
        <v>-7337583787</v>
      </c>
      <c r="F69" s="131">
        <v>-8978383038</v>
      </c>
      <c r="G69" s="131">
        <v>5847821543</v>
      </c>
      <c r="H69" s="131">
        <v>-4473643020</v>
      </c>
      <c r="I69" s="131">
        <f t="shared" si="0"/>
        <v>-14941788302</v>
      </c>
    </row>
    <row r="70" spans="2:10" s="210" customFormat="1" ht="12.75" customHeight="1">
      <c r="B70" s="54"/>
      <c r="C70" s="60" t="s">
        <v>15</v>
      </c>
      <c r="D70" s="56" t="s">
        <v>261</v>
      </c>
      <c r="E70" s="104" t="s">
        <v>211</v>
      </c>
      <c r="F70" s="104" t="s">
        <v>211</v>
      </c>
      <c r="G70" s="104" t="s">
        <v>295</v>
      </c>
      <c r="H70" s="50">
        <v>632906524</v>
      </c>
      <c r="I70" s="104">
        <f t="shared" si="0"/>
        <v>632906524</v>
      </c>
    </row>
    <row r="71" spans="2:10" s="210" customFormat="1" ht="12.75" customHeight="1">
      <c r="B71" s="54"/>
      <c r="C71" s="60" t="s">
        <v>1</v>
      </c>
      <c r="D71" s="56" t="s">
        <v>262</v>
      </c>
      <c r="E71" s="104" t="s">
        <v>211</v>
      </c>
      <c r="F71" s="131">
        <v>-341985646</v>
      </c>
      <c r="G71" s="104" t="s">
        <v>295</v>
      </c>
      <c r="H71" s="104">
        <v>0</v>
      </c>
      <c r="I71" s="131">
        <f t="shared" si="0"/>
        <v>-341985646</v>
      </c>
    </row>
    <row r="72" spans="2:10" s="210" customFormat="1" ht="12.75" customHeight="1">
      <c r="B72" s="54"/>
      <c r="C72" s="60" t="s">
        <v>2</v>
      </c>
      <c r="D72" s="56" t="s">
        <v>263</v>
      </c>
      <c r="E72" s="104" t="s">
        <v>211</v>
      </c>
      <c r="F72" s="104" t="s">
        <v>211</v>
      </c>
      <c r="G72" s="104" t="s">
        <v>295</v>
      </c>
      <c r="H72" s="131">
        <v>-8893886209</v>
      </c>
      <c r="I72" s="131">
        <f t="shared" si="0"/>
        <v>-8893886209</v>
      </c>
    </row>
    <row r="73" spans="2:10" s="210" customFormat="1" ht="12.75" customHeight="1">
      <c r="B73" s="54"/>
      <c r="C73" s="60" t="s">
        <v>47</v>
      </c>
      <c r="D73" s="56" t="s">
        <v>264</v>
      </c>
      <c r="E73" s="104" t="s">
        <v>211</v>
      </c>
      <c r="F73" s="131">
        <v>-1250322564</v>
      </c>
      <c r="G73" s="104" t="s">
        <v>295</v>
      </c>
      <c r="H73" s="104">
        <v>0</v>
      </c>
      <c r="I73" s="131">
        <f t="shared" si="0"/>
        <v>-1250322564</v>
      </c>
    </row>
    <row r="74" spans="2:10" s="210" customFormat="1" ht="12.75" customHeight="1">
      <c r="B74" s="54"/>
      <c r="C74" s="60" t="s">
        <v>48</v>
      </c>
      <c r="D74" s="56" t="s">
        <v>265</v>
      </c>
      <c r="E74" s="104" t="s">
        <v>211</v>
      </c>
      <c r="F74" s="104" t="s">
        <v>211</v>
      </c>
      <c r="G74" s="104" t="s">
        <v>295</v>
      </c>
      <c r="H74" s="104">
        <v>0</v>
      </c>
      <c r="I74" s="104">
        <f t="shared" si="0"/>
        <v>0</v>
      </c>
    </row>
    <row r="75" spans="2:10" s="210" customFormat="1" ht="12.75" customHeight="1">
      <c r="B75" s="54"/>
      <c r="C75" s="60" t="s">
        <v>3</v>
      </c>
      <c r="D75" s="56" t="s">
        <v>290</v>
      </c>
      <c r="E75" s="228">
        <v>11594096356</v>
      </c>
      <c r="F75" s="104">
        <v>132987510</v>
      </c>
      <c r="G75" s="104" t="s">
        <v>295</v>
      </c>
      <c r="H75" s="104" t="s">
        <v>295</v>
      </c>
      <c r="I75" s="104">
        <f t="shared" si="0"/>
        <v>11727083866</v>
      </c>
    </row>
    <row r="76" spans="2:10" s="210" customFormat="1" ht="12.75" customHeight="1">
      <c r="B76" s="54"/>
      <c r="C76" s="60" t="s">
        <v>4</v>
      </c>
      <c r="D76" s="56" t="s">
        <v>266</v>
      </c>
      <c r="E76" s="104" t="s">
        <v>211</v>
      </c>
      <c r="F76" s="104" t="s">
        <v>211</v>
      </c>
      <c r="G76" s="131">
        <v>-188898671</v>
      </c>
      <c r="H76" s="104">
        <v>0</v>
      </c>
      <c r="I76" s="131">
        <f t="shared" si="0"/>
        <v>-188898671</v>
      </c>
    </row>
    <row r="77" spans="2:10" s="51" customFormat="1" ht="12.95" customHeight="1">
      <c r="B77" s="40" t="s">
        <v>103</v>
      </c>
      <c r="C77" s="41" t="s">
        <v>267</v>
      </c>
      <c r="D77" s="42"/>
      <c r="E77" s="198">
        <f>E37+E38</f>
        <v>46935736229</v>
      </c>
      <c r="F77" s="198">
        <f>F37+F38</f>
        <v>-34212455071</v>
      </c>
      <c r="G77" s="198">
        <f>G37+G38</f>
        <v>432147632868</v>
      </c>
      <c r="H77" s="198">
        <f>H37+H38</f>
        <v>25063622958</v>
      </c>
      <c r="I77" s="198">
        <f t="shared" si="0"/>
        <v>469934536984</v>
      </c>
      <c r="J77" s="211"/>
    </row>
    <row r="78" spans="2:10" s="34" customFormat="1" ht="12.95" customHeight="1">
      <c r="B78" s="40" t="s">
        <v>268</v>
      </c>
      <c r="C78" s="41" t="s">
        <v>269</v>
      </c>
      <c r="D78" s="41"/>
      <c r="E78" s="198">
        <v>-5467106215</v>
      </c>
      <c r="F78" s="198">
        <v>2331321596</v>
      </c>
      <c r="G78" s="198">
        <v>84823222389</v>
      </c>
      <c r="H78" s="198">
        <v>28185606867</v>
      </c>
      <c r="I78" s="198">
        <f t="shared" si="0"/>
        <v>109873044637</v>
      </c>
      <c r="J78" s="57"/>
    </row>
    <row r="79" spans="2:10" s="51" customFormat="1" ht="12.95" customHeight="1">
      <c r="B79" s="40" t="s">
        <v>105</v>
      </c>
      <c r="C79" s="41" t="s">
        <v>270</v>
      </c>
      <c r="D79" s="42"/>
      <c r="E79" s="198">
        <f>E77-E78</f>
        <v>52402842444</v>
      </c>
      <c r="F79" s="198">
        <f>F77-F78</f>
        <v>-36543776667</v>
      </c>
      <c r="G79" s="198">
        <f>G77-G78</f>
        <v>347324410479</v>
      </c>
      <c r="H79" s="198">
        <f>H77-H78</f>
        <v>-3121983909</v>
      </c>
      <c r="I79" s="198">
        <f t="shared" si="0"/>
        <v>360061492347</v>
      </c>
      <c r="J79" s="202"/>
    </row>
    <row r="80" spans="2:10" s="64" customFormat="1" ht="17.25" customHeight="1">
      <c r="B80" s="212"/>
      <c r="C80" s="55"/>
      <c r="D80" s="213"/>
      <c r="E80" s="214"/>
      <c r="F80" s="214"/>
      <c r="G80" s="215"/>
      <c r="H80" s="215"/>
      <c r="I80" s="214"/>
      <c r="J80" s="66"/>
    </row>
    <row r="81" spans="2:10" s="64" customFormat="1" ht="15" customHeight="1">
      <c r="B81" s="216"/>
      <c r="C81" s="217"/>
      <c r="D81" s="218"/>
      <c r="E81" s="187"/>
      <c r="F81" s="187"/>
      <c r="G81" s="188"/>
      <c r="H81" s="188"/>
      <c r="I81" s="187"/>
      <c r="J81" s="66"/>
    </row>
    <row r="82" spans="2:10" s="64" customFormat="1" ht="15" customHeight="1">
      <c r="B82" s="219"/>
      <c r="C82" s="186"/>
      <c r="D82" s="218"/>
      <c r="E82" s="187"/>
      <c r="F82" s="187"/>
      <c r="G82" s="188"/>
      <c r="H82" s="188"/>
      <c r="I82" s="187"/>
      <c r="J82" s="66"/>
    </row>
    <row r="83" spans="2:10" s="64" customFormat="1" ht="15" customHeight="1">
      <c r="B83" s="219"/>
      <c r="C83" s="186"/>
      <c r="D83" s="218"/>
      <c r="E83" s="187"/>
      <c r="F83" s="187"/>
      <c r="G83" s="188"/>
      <c r="H83" s="188"/>
      <c r="I83" s="187"/>
      <c r="J83" s="66"/>
    </row>
    <row r="84" spans="2:10" s="64" customFormat="1" ht="15" customHeight="1">
      <c r="B84" s="219"/>
      <c r="C84" s="186"/>
      <c r="D84" s="218"/>
      <c r="E84" s="187"/>
      <c r="F84" s="187"/>
      <c r="G84" s="188"/>
      <c r="H84" s="188"/>
      <c r="I84" s="187"/>
      <c r="J84" s="66"/>
    </row>
    <row r="85" spans="2:10" s="66" customFormat="1" ht="15" customHeight="1">
      <c r="B85" s="219"/>
      <c r="C85" s="186"/>
      <c r="D85" s="218"/>
      <c r="E85" s="187"/>
      <c r="F85" s="187"/>
      <c r="G85" s="188"/>
      <c r="H85" s="188"/>
      <c r="I85" s="187"/>
    </row>
  </sheetData>
  <mergeCells count="3">
    <mergeCell ref="B2:I2"/>
    <mergeCell ref="B3:I3"/>
    <mergeCell ref="B4:D4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C40:C44 C58:C66 C9:C36 C46:C52 C68:C71 C72:C76 C53:C54 C55:C5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d39a589-8929-4c13-9d45-617460dfe223" xsi:nil="true"/>
    <lcf76f155ced4ddcb4097134ff3c332f xmlns="16ce2e47-5a90-40f0-9bc0-bfc85863fcc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9ED0C7877EDF3F499ADF8C27FBABB325" ma:contentTypeVersion="16" ma:contentTypeDescription="새 문서를 만듭니다." ma:contentTypeScope="" ma:versionID="37c788e58f7f9e352583b7a5fc48f08f">
  <xsd:schema xmlns:xsd="http://www.w3.org/2001/XMLSchema" xmlns:xs="http://www.w3.org/2001/XMLSchema" xmlns:p="http://schemas.microsoft.com/office/2006/metadata/properties" xmlns:ns2="16ce2e47-5a90-40f0-9bc0-bfc85863fcc8" xmlns:ns3="7d39a589-8929-4c13-9d45-617460dfe223" targetNamespace="http://schemas.microsoft.com/office/2006/metadata/properties" ma:root="true" ma:fieldsID="132b6534c800473c6754703df121dc66" ns2:_="" ns3:_="">
    <xsd:import namespace="16ce2e47-5a90-40f0-9bc0-bfc85863fcc8"/>
    <xsd:import namespace="7d39a589-8929-4c13-9d45-617460dfe2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e2e47-5a90-40f0-9bc0-bfc85863fc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이미지 태그" ma:readOnly="false" ma:fieldId="{5cf76f15-5ced-4ddc-b409-7134ff3c332f}" ma:taxonomyMulti="true" ma:sspId="951e23c8-3cf6-4465-b3d7-081091b4a5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39a589-8929-4c13-9d45-617460dfe2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2573d3b7-e267-4b54-8cab-500bcf1663d1}" ma:internalName="TaxCatchAll" ma:showField="CatchAllData" ma:web="7d39a589-8929-4c13-9d45-617460dfe2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535211-74AB-4871-A13A-B1A1A764AEEF}">
  <ds:schemaRefs>
    <ds:schemaRef ds:uri="http://schemas.microsoft.com/office/2006/metadata/properties"/>
    <ds:schemaRef ds:uri="http://schemas.microsoft.com/office/infopath/2007/PartnerControls"/>
    <ds:schemaRef ds:uri="7d39a589-8929-4c13-9d45-617460dfe223"/>
    <ds:schemaRef ds:uri="16ce2e47-5a90-40f0-9bc0-bfc85863fcc8"/>
  </ds:schemaRefs>
</ds:datastoreItem>
</file>

<file path=customXml/itemProps2.xml><?xml version="1.0" encoding="utf-8"?>
<ds:datastoreItem xmlns:ds="http://schemas.openxmlformats.org/officeDocument/2006/customXml" ds:itemID="{9BC092DD-C554-4CC8-947A-A10B4C0373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CA4EE5-D82D-4DD0-BCD1-847C6C801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ce2e47-5a90-40f0-9bc0-bfc85863fcc8"/>
    <ds:schemaRef ds:uri="7d39a589-8929-4c13-9d45-617460dfe2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</vt:i4>
      </vt:variant>
    </vt:vector>
  </HeadingPairs>
  <TitlesOfParts>
    <vt:vector size="9" baseType="lpstr">
      <vt:lpstr>안전규정</vt:lpstr>
      <vt:lpstr>연결회사</vt:lpstr>
      <vt:lpstr>연결 재무상태표</vt:lpstr>
      <vt:lpstr>연결 손익계산서</vt:lpstr>
      <vt:lpstr>연결 매출 상세</vt:lpstr>
      <vt:lpstr>연결 영업비용</vt:lpstr>
      <vt:lpstr>재무상태표</vt:lpstr>
      <vt:lpstr>손익계산서</vt:lpstr>
      <vt:lpstr>안전규정!Print_Area</vt:lpstr>
    </vt:vector>
  </TitlesOfParts>
  <Company>ncsoft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hklee</dc:creator>
  <cp:lastModifiedBy>김남우(Kim Namwoo)(namkim)</cp:lastModifiedBy>
  <cp:lastPrinted>2012-08-03T05:44:36Z</cp:lastPrinted>
  <dcterms:created xsi:type="dcterms:W3CDTF">2003-04-22T01:25:52Z</dcterms:created>
  <dcterms:modified xsi:type="dcterms:W3CDTF">2026-02-10T05:35:43Z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0x0101009ED0C7877EDF3F499ADF8C27FBABB325</vt:lpwstr>
  </property>
</Properties>
</file>